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w Process\Royalty Share File Uploads\2015\Q415\Sales File Uploads\"/>
    </mc:Choice>
  </mc:AlternateContent>
  <bookViews>
    <workbookView xWindow="0" yWindow="0" windowWidth="28800" windowHeight="12720"/>
  </bookViews>
  <sheets>
    <sheet name="OCT-DEC 15 PHYSICAL" sheetId="1" r:id="rId1"/>
  </sheets>
  <definedNames>
    <definedName name="_xlnm._FilterDatabase" localSheetId="0" hidden="1">'OCT-DEC 15 PHYSICAL'!#REF!</definedName>
    <definedName name="_xlnm.Print_Area" localSheetId="0">'OCT-DEC 15 PHYSICAL'!#REF!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7" i="1" l="1"/>
  <c r="N57" i="1"/>
  <c r="W57" i="1" s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Q37" i="1" s="1"/>
  <c r="R37" i="1" s="1"/>
  <c r="U37" i="1" s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W21" i="1" s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P1" i="1"/>
  <c r="M1" i="1"/>
  <c r="L1" i="1"/>
  <c r="K1" i="1"/>
  <c r="J1" i="1"/>
  <c r="Q26" i="1" l="1"/>
  <c r="Q40" i="1"/>
  <c r="Q42" i="1"/>
  <c r="R42" i="1" s="1"/>
  <c r="Q44" i="1"/>
  <c r="R44" i="1" s="1"/>
  <c r="U44" i="1" s="1"/>
  <c r="Q46" i="1"/>
  <c r="W48" i="1"/>
  <c r="Q50" i="1"/>
  <c r="R50" i="1" s="1"/>
  <c r="W52" i="1"/>
  <c r="Q56" i="1"/>
  <c r="R56" i="1" s="1"/>
  <c r="Q5" i="1"/>
  <c r="R5" i="1" s="1"/>
  <c r="U5" i="1" s="1"/>
  <c r="W13" i="1"/>
  <c r="W17" i="1"/>
  <c r="Q27" i="1"/>
  <c r="W8" i="1"/>
  <c r="Q14" i="1"/>
  <c r="R14" i="1" s="1"/>
  <c r="U14" i="1" s="1"/>
  <c r="Q18" i="1"/>
  <c r="R18" i="1" s="1"/>
  <c r="U18" i="1" s="1"/>
  <c r="W20" i="1"/>
  <c r="Q22" i="1"/>
  <c r="R22" i="1" s="1"/>
  <c r="U22" i="1" s="1"/>
  <c r="W41" i="1"/>
  <c r="W45" i="1"/>
  <c r="W53" i="1"/>
  <c r="Q34" i="1"/>
  <c r="R34" i="1" s="1"/>
  <c r="W5" i="1"/>
  <c r="Q7" i="1"/>
  <c r="R7" i="1" s="1"/>
  <c r="U7" i="1" s="1"/>
  <c r="W9" i="1"/>
  <c r="W30" i="1"/>
  <c r="Q36" i="1"/>
  <c r="R36" i="1" s="1"/>
  <c r="U36" i="1" s="1"/>
  <c r="W43" i="1"/>
  <c r="W31" i="1"/>
  <c r="W12" i="1"/>
  <c r="W22" i="1"/>
  <c r="W39" i="1"/>
  <c r="O1" i="1"/>
  <c r="Q8" i="1"/>
  <c r="R8" i="1" s="1"/>
  <c r="W11" i="1"/>
  <c r="W16" i="1"/>
  <c r="W18" i="1"/>
  <c r="Q21" i="1"/>
  <c r="W26" i="1"/>
  <c r="W27" i="1"/>
  <c r="Q30" i="1"/>
  <c r="R30" i="1" s="1"/>
  <c r="W34" i="1"/>
  <c r="W35" i="1"/>
  <c r="W37" i="1"/>
  <c r="Y37" i="1" s="1"/>
  <c r="Q38" i="1"/>
  <c r="R38" i="1" s="1"/>
  <c r="Q45" i="1"/>
  <c r="R45" i="1" s="1"/>
  <c r="Q48" i="1"/>
  <c r="R48" i="1" s="1"/>
  <c r="U48" i="1" s="1"/>
  <c r="Q54" i="1"/>
  <c r="W56" i="1"/>
  <c r="N1" i="1"/>
  <c r="W14" i="1"/>
  <c r="W6" i="1"/>
  <c r="W10" i="1"/>
  <c r="R27" i="1"/>
  <c r="U27" i="1" s="1"/>
  <c r="Q31" i="1"/>
  <c r="R31" i="1" s="1"/>
  <c r="U31" i="1" s="1"/>
  <c r="R40" i="1"/>
  <c r="Q41" i="1"/>
  <c r="R41" i="1" s="1"/>
  <c r="U41" i="1" s="1"/>
  <c r="W49" i="1"/>
  <c r="Q52" i="1"/>
  <c r="R52" i="1" s="1"/>
  <c r="U52" i="1" s="1"/>
  <c r="W4" i="1"/>
  <c r="Q24" i="1"/>
  <c r="R24" i="1" s="1"/>
  <c r="W24" i="1"/>
  <c r="Q13" i="1"/>
  <c r="R13" i="1" s="1"/>
  <c r="Q17" i="1"/>
  <c r="R17" i="1" s="1"/>
  <c r="W7" i="1"/>
  <c r="Q9" i="1"/>
  <c r="R9" i="1" s="1"/>
  <c r="Q11" i="1"/>
  <c r="R11" i="1" s="1"/>
  <c r="Q32" i="1"/>
  <c r="R32" i="1" s="1"/>
  <c r="W32" i="1"/>
  <c r="Q10" i="1"/>
  <c r="R10" i="1" s="1"/>
  <c r="Q12" i="1"/>
  <c r="R12" i="1" s="1"/>
  <c r="Q16" i="1"/>
  <c r="R16" i="1" s="1"/>
  <c r="Q23" i="1"/>
  <c r="R23" i="1" s="1"/>
  <c r="W23" i="1"/>
  <c r="Q25" i="1"/>
  <c r="R25" i="1" s="1"/>
  <c r="U40" i="1"/>
  <c r="Q15" i="1"/>
  <c r="R15" i="1" s="1"/>
  <c r="W15" i="1"/>
  <c r="Q19" i="1"/>
  <c r="R19" i="1" s="1"/>
  <c r="W19" i="1"/>
  <c r="Q20" i="1"/>
  <c r="R20" i="1" s="1"/>
  <c r="R21" i="1"/>
  <c r="W25" i="1"/>
  <c r="Q28" i="1"/>
  <c r="R28" i="1" s="1"/>
  <c r="W28" i="1"/>
  <c r="Q29" i="1"/>
  <c r="R29" i="1" s="1"/>
  <c r="U56" i="1"/>
  <c r="Q4" i="1"/>
  <c r="R4" i="1" s="1"/>
  <c r="Q6" i="1"/>
  <c r="R6" i="1" s="1"/>
  <c r="W29" i="1"/>
  <c r="Q33" i="1"/>
  <c r="R33" i="1" s="1"/>
  <c r="W33" i="1"/>
  <c r="R26" i="1"/>
  <c r="W36" i="1"/>
  <c r="W40" i="1"/>
  <c r="W44" i="1"/>
  <c r="R46" i="1"/>
  <c r="Q49" i="1"/>
  <c r="R49" i="1" s="1"/>
  <c r="Q53" i="1"/>
  <c r="R53" i="1" s="1"/>
  <c r="R54" i="1"/>
  <c r="Q57" i="1"/>
  <c r="R57" i="1" s="1"/>
  <c r="W47" i="1"/>
  <c r="W51" i="1"/>
  <c r="W55" i="1"/>
  <c r="Q35" i="1"/>
  <c r="R35" i="1" s="1"/>
  <c r="W38" i="1"/>
  <c r="Q39" i="1"/>
  <c r="R39" i="1" s="1"/>
  <c r="W42" i="1"/>
  <c r="Q43" i="1"/>
  <c r="R43" i="1" s="1"/>
  <c r="W46" i="1"/>
  <c r="Q47" i="1"/>
  <c r="R47" i="1" s="1"/>
  <c r="W50" i="1"/>
  <c r="Q51" i="1"/>
  <c r="R51" i="1" s="1"/>
  <c r="W54" i="1"/>
  <c r="Q55" i="1"/>
  <c r="R55" i="1" s="1"/>
  <c r="Y52" i="1" l="1"/>
  <c r="Y22" i="1"/>
  <c r="Y5" i="1"/>
  <c r="Y56" i="1"/>
  <c r="Y18" i="1"/>
  <c r="U45" i="1"/>
  <c r="Y45" i="1" s="1"/>
  <c r="Y44" i="1"/>
  <c r="Y27" i="1"/>
  <c r="Y31" i="1"/>
  <c r="Y41" i="1"/>
  <c r="Y48" i="1"/>
  <c r="Y14" i="1"/>
  <c r="Y36" i="1"/>
  <c r="U55" i="1"/>
  <c r="Y55" i="1" s="1"/>
  <c r="U39" i="1"/>
  <c r="Y39" i="1" s="1"/>
  <c r="U15" i="1"/>
  <c r="Y15" i="1" s="1"/>
  <c r="U6" i="1"/>
  <c r="Y6" i="1" s="1"/>
  <c r="U29" i="1"/>
  <c r="Y29" i="1" s="1"/>
  <c r="U12" i="1"/>
  <c r="Y12" i="1" s="1"/>
  <c r="U35" i="1"/>
  <c r="Y35" i="1" s="1"/>
  <c r="U4" i="1"/>
  <c r="Y4" i="1" s="1"/>
  <c r="R1" i="1"/>
  <c r="U19" i="1"/>
  <c r="Y19" i="1" s="1"/>
  <c r="U25" i="1"/>
  <c r="Y25" i="1" s="1"/>
  <c r="U32" i="1"/>
  <c r="Y32" i="1" s="1"/>
  <c r="U33" i="1"/>
  <c r="Y33" i="1" s="1"/>
  <c r="U16" i="1"/>
  <c r="Y16" i="1" s="1"/>
  <c r="U47" i="1"/>
  <c r="Y47" i="1" s="1"/>
  <c r="U30" i="1"/>
  <c r="U53" i="1"/>
  <c r="Y53" i="1" s="1"/>
  <c r="U34" i="1"/>
  <c r="Y34" i="1" s="1"/>
  <c r="U23" i="1"/>
  <c r="Y23" i="1" s="1"/>
  <c r="U13" i="1"/>
  <c r="Y13" i="1" s="1"/>
  <c r="U10" i="1"/>
  <c r="Y10" i="1" s="1"/>
  <c r="U24" i="1"/>
  <c r="Y24" i="1" s="1"/>
  <c r="U50" i="1"/>
  <c r="Y50" i="1" s="1"/>
  <c r="U38" i="1"/>
  <c r="Y38" i="1" s="1"/>
  <c r="U51" i="1"/>
  <c r="Y51" i="1" s="1"/>
  <c r="U28" i="1"/>
  <c r="Y28" i="1" s="1"/>
  <c r="U17" i="1"/>
  <c r="Y17" i="1"/>
  <c r="U8" i="1"/>
  <c r="Y8" i="1" s="1"/>
  <c r="Y7" i="1"/>
  <c r="U57" i="1"/>
  <c r="Y57" i="1" s="1"/>
  <c r="U49" i="1"/>
  <c r="Y49" i="1" s="1"/>
  <c r="U42" i="1"/>
  <c r="Y42" i="1" s="1"/>
  <c r="U26" i="1"/>
  <c r="Y26" i="1" s="1"/>
  <c r="U43" i="1"/>
  <c r="Y43" i="1" s="1"/>
  <c r="W1" i="1"/>
  <c r="Q1" i="1"/>
  <c r="U20" i="1"/>
  <c r="Y20" i="1" s="1"/>
  <c r="U9" i="1"/>
  <c r="U54" i="1"/>
  <c r="Y54" i="1" s="1"/>
  <c r="U46" i="1"/>
  <c r="Y46" i="1" s="1"/>
  <c r="U21" i="1"/>
  <c r="Y21" i="1" s="1"/>
  <c r="Y40" i="1"/>
  <c r="U11" i="1"/>
  <c r="Y11" i="1" s="1"/>
  <c r="Y9" i="1" l="1"/>
  <c r="Y30" i="1"/>
  <c r="U1" i="1"/>
  <c r="Y1" i="1" l="1"/>
</calcChain>
</file>

<file path=xl/sharedStrings.xml><?xml version="1.0" encoding="utf-8"?>
<sst xmlns="http://schemas.openxmlformats.org/spreadsheetml/2006/main" count="351" uniqueCount="95">
  <si>
    <t>Q4 2015</t>
  </si>
  <si>
    <t>Physical Sales</t>
  </si>
  <si>
    <t>Sales Month</t>
  </si>
  <si>
    <t>Catalog</t>
  </si>
  <si>
    <t>Artist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</si>
  <si>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</si>
  <si>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</si>
  <si>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</si>
  <si>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</si>
  <si>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</si>
  <si>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</si>
  <si>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</si>
  <si>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</si>
  <si>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</si>
  <si>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</si>
  <si>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</si>
  <si>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</si>
  <si>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Rebate Value</t>
  </si>
  <si>
    <t>Net Sales Value</t>
  </si>
  <si>
    <t>Distribution Fee %</t>
  </si>
  <si>
    <t>Distribution Fee Value</t>
  </si>
  <si>
    <t>Mechanical Rate %</t>
  </si>
  <si>
    <t>Mechanical</t>
  </si>
  <si>
    <t>Pmt Due</t>
  </si>
  <si>
    <t>DEW900018</t>
  </si>
  <si>
    <t>DROPKICK MURPHYS</t>
  </si>
  <si>
    <t>THE MEANEST OF TIMES</t>
  </si>
  <si>
    <t>Pop</t>
  </si>
  <si>
    <t>GG3</t>
  </si>
  <si>
    <t>DEW9000252</t>
  </si>
  <si>
    <t>LIVE ON LANSDOWNE- BOSTON</t>
  </si>
  <si>
    <t>G71</t>
  </si>
  <si>
    <t>DEW9000269</t>
  </si>
  <si>
    <t>DELTA SPIRIT</t>
  </si>
  <si>
    <t>HISTORY FROM BELOW</t>
  </si>
  <si>
    <t>GG2</t>
  </si>
  <si>
    <t>DEW9000300</t>
  </si>
  <si>
    <t>GROUPLOVE</t>
  </si>
  <si>
    <t>S03</t>
  </si>
  <si>
    <t>DEW9000322</t>
  </si>
  <si>
    <t>GOING OUT IN STYLE</t>
  </si>
  <si>
    <t>DEW9000420</t>
  </si>
  <si>
    <t>JAMES VINCENT MCMORROW</t>
  </si>
  <si>
    <t>EARLY IN THE MORNING</t>
  </si>
  <si>
    <t>GG4</t>
  </si>
  <si>
    <t>DEW9000425</t>
  </si>
  <si>
    <t>GOING OUT IN STYLE: FENWAY</t>
  </si>
  <si>
    <t>GG6</t>
  </si>
  <si>
    <t>DEW9000450</t>
  </si>
  <si>
    <t>ZULU WINTER</t>
  </si>
  <si>
    <t>LANGUAGE (VINYL) - ZULU WI</t>
  </si>
  <si>
    <t>V20</t>
  </si>
  <si>
    <t>DEW9000541</t>
  </si>
  <si>
    <t>SIGNED AND SEALED IN BLOOD</t>
  </si>
  <si>
    <t>DEW9000542</t>
  </si>
  <si>
    <t>V23</t>
  </si>
  <si>
    <t>DEW9000631</t>
  </si>
  <si>
    <t>POST TROPICAL - JAMES VINC</t>
  </si>
  <si>
    <t>DEW9000639</t>
  </si>
  <si>
    <t>BEAR'S DEN</t>
  </si>
  <si>
    <t>WITHOUT / WITHIN (EP) - BE</t>
  </si>
  <si>
    <t>SS4</t>
  </si>
  <si>
    <t>DEW9000653</t>
  </si>
  <si>
    <t>MIKHAEL PASKALEV</t>
  </si>
  <si>
    <t>WHAT'S LIFE WITHOUT LOSERS</t>
  </si>
  <si>
    <t>DEW9000657</t>
  </si>
  <si>
    <t>POST TROPICAL (VINYL) - JA</t>
  </si>
  <si>
    <t>V77</t>
  </si>
  <si>
    <t>#DIV/0</t>
  </si>
  <si>
    <t>DEW9000676</t>
  </si>
  <si>
    <t>DARLIA</t>
  </si>
  <si>
    <t>CANDYMAN EP - DARLIA</t>
  </si>
  <si>
    <t>CC0</t>
  </si>
  <si>
    <t>DEW9000690</t>
  </si>
  <si>
    <t>KINGSWOOD</t>
  </si>
  <si>
    <t>MICROSCOPIC WARS - KINGSWO</t>
  </si>
  <si>
    <t>DEW9000705</t>
  </si>
  <si>
    <t>D03</t>
  </si>
  <si>
    <t>D04</t>
  </si>
  <si>
    <t>DEW9000718</t>
  </si>
  <si>
    <t>ISLANDS - BEAR'S DEN</t>
  </si>
  <si>
    <t>DEW9000724</t>
  </si>
  <si>
    <t>M35</t>
  </si>
  <si>
    <t>DEW9000814</t>
  </si>
  <si>
    <t>DEW909001</t>
  </si>
  <si>
    <t>SHOUT OUT LOUDS</t>
  </si>
  <si>
    <t>OUR ILL WILLS</t>
  </si>
  <si>
    <t>Carrier</t>
  </si>
  <si>
    <t>CD Album</t>
  </si>
  <si>
    <t>CD/DVD double</t>
  </si>
  <si>
    <t>CD Double (large case)</t>
  </si>
  <si>
    <t>Vinyl Album</t>
  </si>
  <si>
    <t>Vinyl 12" Double Album</t>
  </si>
  <si>
    <t>CD Mini Album</t>
  </si>
  <si>
    <t>CD Double Slimline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</si>
</sst>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#"/>
    <numFmt numFmtId="165" formatCode="_(&quot;$&quot;* #,##0.00_);_(&quot;$&quot;* \(#,##0.00\);_(&quot;$&quot;* &quot;-&quot;??_);_(@_)"/>
    <numFmt numFmtId="166" formatCode="&quot;$&quot;#,##0.00"/>
    <numFmt numFmtId="167" formatCode="_(* #,##0.00_);_(* \(#,##0.00\);_(* &quot;-&quot;_);_(@_)"/>
    <numFmt numFmtId="168" formatCode="_(* #,##0.00_);_(* \(#,##0.00\);_(* &quot;-&quot;??_);_(@_)"/>
    <numFmt numFmtId="169" formatCode="0.0%"/>
  </numFmts>
  <fonts count="5" x14ac:knownFonts="1">
    <font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1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1"/>
  </cellStyleXfs>
  <cellXfs count="55">
    <xf numFmtId="0" fontId="0" fillId="0" borderId="1" xfId="0"/>
    <xf numFmtId="44" fontId="3" fillId="0" borderId="6" xfId="2" applyFont="1" applyFill="1" applyBorder="1"/>
    <xf numFmtId="44" fontId="3" fillId="0" borderId="7" xfId="2" applyFont="1" applyFill="1" applyBorder="1"/>
    <xf numFmtId="0" fontId="3" fillId="0" borderId="10" xfId="0" applyNumberFormat="1" applyFont="1" applyFill="1" applyBorder="1" applyAlignment="1">
      <alignment horizontal="center" wrapText="1"/>
    </xf>
    <xf numFmtId="167" fontId="0" fillId="0" borderId="10" xfId="0" applyNumberFormat="1" applyFill="1" applyBorder="1"/>
    <xf numFmtId="0" fontId="0" fillId="0" borderId="0" xfId="0" applyFill="1" applyBorder="1"/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/>
    <xf numFmtId="3" fontId="0" fillId="0" borderId="11" xfId="0" applyNumberFormat="1" applyFill="1" applyBorder="1"/>
    <xf numFmtId="3" fontId="0" fillId="0" borderId="1" xfId="0" applyNumberFormat="1" applyFill="1" applyBorder="1"/>
    <xf numFmtId="168" fontId="0" fillId="0" borderId="11" xfId="0" applyNumberFormat="1" applyFill="1" applyBorder="1"/>
    <xf numFmtId="168" fontId="0" fillId="0" borderId="1" xfId="0" applyNumberFormat="1" applyFill="1" applyBorder="1"/>
    <xf numFmtId="168" fontId="0" fillId="0" borderId="0" xfId="0" applyNumberFormat="1" applyFill="1" applyBorder="1"/>
    <xf numFmtId="168" fontId="0" fillId="0" borderId="10" xfId="0" applyNumberFormat="1" applyFill="1" applyBorder="1"/>
    <xf numFmtId="2" fontId="0" fillId="0" borderId="11" xfId="0" applyNumberFormat="1" applyFill="1" applyBorder="1"/>
    <xf numFmtId="169" fontId="0" fillId="0" borderId="1" xfId="3" applyNumberFormat="1" applyFont="1" applyFill="1" applyBorder="1"/>
    <xf numFmtId="168" fontId="0" fillId="0" borderId="12" xfId="0" applyNumberFormat="1" applyFill="1" applyBorder="1"/>
    <xf numFmtId="0" fontId="0" fillId="0" borderId="1" xfId="0" applyFill="1"/>
    <xf numFmtId="17" fontId="2" fillId="0" borderId="2" xfId="0" quotePrefix="1" applyNumberFormat="1" applyFont="1" applyFill="1" applyBorder="1" applyAlignment="1">
      <alignment horizontal="center"/>
    </xf>
    <xf numFmtId="17" fontId="2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164" fontId="3" fillId="0" borderId="4" xfId="0" applyNumberFormat="1" applyFont="1" applyFill="1" applyBorder="1" applyAlignment="1"/>
    <xf numFmtId="0" fontId="3" fillId="0" borderId="3" xfId="0" applyFont="1" applyFill="1" applyBorder="1" applyAlignment="1"/>
    <xf numFmtId="3" fontId="3" fillId="0" borderId="5" xfId="0" applyNumberFormat="1" applyFont="1" applyFill="1" applyBorder="1"/>
    <xf numFmtId="165" fontId="3" fillId="0" borderId="2" xfId="0" applyNumberFormat="1" applyFont="1" applyFill="1" applyBorder="1"/>
    <xf numFmtId="166" fontId="3" fillId="0" borderId="2" xfId="0" applyNumberFormat="1" applyFont="1" applyFill="1" applyBorder="1"/>
    <xf numFmtId="165" fontId="3" fillId="0" borderId="8" xfId="0" applyNumberFormat="1" applyFont="1" applyFill="1" applyBorder="1"/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166" fontId="3" fillId="0" borderId="9" xfId="0" applyNumberFormat="1" applyFont="1" applyFill="1" applyBorder="1" applyAlignment="1">
      <alignment horizontal="center" wrapText="1"/>
    </xf>
    <xf numFmtId="43" fontId="3" fillId="0" borderId="2" xfId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166" fontId="3" fillId="0" borderId="8" xfId="0" applyNumberFormat="1" applyFont="1" applyFill="1" applyBorder="1" applyAlignment="1">
      <alignment horizontal="center" wrapText="1"/>
    </xf>
    <xf numFmtId="0" fontId="3" fillId="0" borderId="7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/>
    <xf numFmtId="3" fontId="0" fillId="0" borderId="0" xfId="0" applyNumberFormat="1" applyFill="1" applyBorder="1"/>
    <xf numFmtId="0" fontId="0" fillId="0" borderId="1" xfId="0" applyFill="1" applyAlignment="1">
      <alignment horizontal="center"/>
    </xf>
    <xf numFmtId="0" fontId="4" fillId="0" borderId="14" xfId="4" applyFont="1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1" xfId="0" applyFill="1" applyBorder="1"/>
    <xf numFmtId="43" fontId="1" fillId="0" borderId="1" xfId="1" applyFont="1" applyFill="1" applyBorder="1"/>
    <xf numFmtId="0" fontId="0" fillId="0" borderId="12" xfId="0" applyFill="1" applyBorder="1"/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Z64"/>
  <sheetViews>
    <sheetView tabSelected="1" defaultGridColor="0" colorId="22" zoomScale="70" zoomScaleNormal="70" workbookViewId="0">
      <selection activeCell="J14" sqref="J14"/>
    </sheetView>
  </sheetViews>
  <sheetFormatPr defaultColWidth="9.77734375" defaultRowHeight="15" x14ac:dyDescent="0.2"/>
  <cols>
    <col min="1" max="1" width="8.5546875" style="20" customWidth="1"/>
    <col min="2" max="2" width="16.5546875" style="46" customWidth="1"/>
    <col min="3" max="3" width="13" style="20" bestFit="1" customWidth="1"/>
    <col min="4" max="4" width="39.6640625" style="20" customWidth="1"/>
    <col min="5" max="5" width="11.33203125" style="20" bestFit="1" customWidth="1"/>
    <col min="6" max="6" width="11.33203125" style="20" customWidth="1"/>
    <col min="7" max="7" width="19.77734375" style="20" customWidth="1"/>
    <col min="8" max="8" width="9.77734375" style="20" bestFit="1" customWidth="1"/>
    <col min="9" max="9" width="5.5546875" style="20" bestFit="1" customWidth="1"/>
    <col min="10" max="10" width="13.44140625" style="20" bestFit="1" customWidth="1"/>
    <col min="11" max="11" width="10.21875" style="20" bestFit="1" customWidth="1"/>
    <col min="12" max="12" width="11.5546875" style="20" bestFit="1" customWidth="1"/>
    <col min="13" max="13" width="9.88671875" style="20" bestFit="1" customWidth="1"/>
    <col min="14" max="14" width="15.21875" style="20" bestFit="1" customWidth="1"/>
    <col min="15" max="15" width="11.77734375" style="20" bestFit="1" customWidth="1"/>
    <col min="16" max="16" width="11.88671875" style="20" customWidth="1"/>
    <col min="17" max="17" width="11.21875" style="20" bestFit="1" customWidth="1"/>
    <col min="18" max="18" width="13.109375" style="20" bestFit="1" customWidth="1"/>
    <col min="19" max="19" width="2.21875" style="20" bestFit="1" customWidth="1"/>
    <col min="20" max="20" width="10.21875" style="20" bestFit="1" customWidth="1"/>
    <col min="21" max="21" width="13.44140625" style="20" bestFit="1" customWidth="1"/>
    <col min="22" max="22" width="9.88671875" style="20" bestFit="1" customWidth="1"/>
    <col min="23" max="23" width="10.88671875" style="20" bestFit="1" customWidth="1"/>
    <col min="24" max="24" width="2.21875" style="20" bestFit="1" customWidth="1"/>
    <col min="25" max="25" width="12.33203125" style="20" customWidth="1"/>
    <col min="27" max="16384" width="9.77734375" style="20"/>
  </cols>
  <sheetData>
    <row r="1" spans="1:25" ht="15.75" thickBot="1" x14ac:dyDescent="0.25">
      <c r="A1" s="21" t="s">
        <v>0</v>
      </c>
      <c r="B1" s="22" t="s">
        <v>1</v>
      </c>
      <c r="C1" s="23"/>
      <c r="D1" s="24"/>
      <c r="E1" s="23"/>
      <c r="F1" s="23"/>
      <c r="G1" s="23"/>
      <c r="H1" s="23"/>
      <c r="I1" s="25"/>
      <c r="J1" s="26">
        <f t="shared" ref="J1:R1" si="0">SUM(J3:J100001)</f>
        <v>1725</v>
      </c>
      <c r="K1" s="26">
        <f t="shared" si="0"/>
        <v>-12</v>
      </c>
      <c r="L1" s="26">
        <f t="shared" si="0"/>
        <v>1713</v>
      </c>
      <c r="M1" s="26">
        <f t="shared" si="0"/>
        <v>326</v>
      </c>
      <c r="N1" s="27">
        <f t="shared" si="0"/>
        <v>25725.934568868983</v>
      </c>
      <c r="O1" s="27">
        <f t="shared" si="0"/>
        <v>-137.09456886898099</v>
      </c>
      <c r="P1" s="27">
        <f t="shared" si="0"/>
        <v>-3456.2400000000002</v>
      </c>
      <c r="Q1" s="27">
        <f t="shared" si="0"/>
        <v>-885.3040000000002</v>
      </c>
      <c r="R1" s="27">
        <f t="shared" si="0"/>
        <v>21247.296000000002</v>
      </c>
      <c r="S1" s="1"/>
      <c r="T1" s="28"/>
      <c r="U1" s="27">
        <f>SUM(U3:U100001)</f>
        <v>3187.0944000000009</v>
      </c>
      <c r="V1" s="28"/>
      <c r="W1" s="27">
        <f>SUM(W3:W100001)</f>
        <v>2226.2290800000001</v>
      </c>
      <c r="X1" s="2"/>
      <c r="Y1" s="29">
        <f>SUM(Y3:Y100001)</f>
        <v>15833.972520000003</v>
      </c>
    </row>
    <row r="2" spans="1:25" ht="26.25" thickBot="1" x14ac:dyDescent="0.25">
      <c r="A2" s="30" t="s">
        <v>2</v>
      </c>
      <c r="B2" s="30" t="s">
        <v>3</v>
      </c>
      <c r="C2" s="30" t="s">
        <v>4</v>
      </c>
      <c r="D2" s="31" t="s">
        <v>5</v>
      </c>
      <c r="E2" s="30" t="s">
        <v>6</v>
      </c>
      <c r="F2" s="30" t="s">
        <v>7</v>
      </c>
      <c r="G2" s="30" t="s">
        <v>87</v>
      </c>
      <c r="H2" s="30" t="s">
        <v>8</v>
      </c>
      <c r="I2" s="32" t="s">
        <v>9</v>
      </c>
      <c r="J2" s="33" t="s">
        <v>10</v>
      </c>
      <c r="K2" s="32" t="s">
        <v>11</v>
      </c>
      <c r="L2" s="34" t="s">
        <v>12</v>
      </c>
      <c r="M2" s="32" t="s">
        <v>13</v>
      </c>
      <c r="N2" s="35" t="s">
        <v>14</v>
      </c>
      <c r="O2" s="36" t="s">
        <v>15</v>
      </c>
      <c r="P2" s="37" t="s">
        <v>16</v>
      </c>
      <c r="Q2" s="36" t="s">
        <v>17</v>
      </c>
      <c r="R2" s="38" t="s">
        <v>18</v>
      </c>
      <c r="S2" s="3"/>
      <c r="T2" s="39" t="s">
        <v>19</v>
      </c>
      <c r="U2" s="40" t="s">
        <v>20</v>
      </c>
      <c r="V2" s="40" t="s">
        <v>21</v>
      </c>
      <c r="W2" s="41" t="s">
        <v>22</v>
      </c>
      <c r="X2" s="4"/>
      <c r="Y2" s="42" t="s">
        <v>23</v>
      </c>
    </row>
    <row r="3" spans="1:25" x14ac:dyDescent="0.2">
      <c r="A3" s="49"/>
      <c r="B3" s="7"/>
      <c r="C3" s="8"/>
      <c r="D3" s="8"/>
      <c r="E3" s="8"/>
      <c r="F3" s="8"/>
      <c r="G3" s="8"/>
      <c r="H3" s="8"/>
      <c r="I3" s="8"/>
      <c r="J3" s="50"/>
      <c r="K3" s="8"/>
      <c r="L3" s="51"/>
      <c r="M3" s="8"/>
      <c r="N3" s="52"/>
      <c r="O3" s="8"/>
      <c r="P3" s="53"/>
      <c r="Q3" s="8"/>
      <c r="R3" s="5"/>
      <c r="S3" s="48"/>
      <c r="T3" s="52"/>
      <c r="U3" s="8"/>
      <c r="V3" s="8"/>
      <c r="W3" s="54"/>
      <c r="X3" s="5"/>
      <c r="Y3" s="48"/>
    </row>
    <row r="4" spans="1:25" x14ac:dyDescent="0.2">
      <c r="A4" s="6">
        <v>201510</v>
      </c>
      <c r="B4" s="7" t="s">
        <v>24</v>
      </c>
      <c r="C4" s="7" t="s">
        <v>25</v>
      </c>
      <c r="D4" s="8" t="s">
        <v>26</v>
      </c>
      <c r="E4" s="9">
        <v>39370</v>
      </c>
      <c r="F4" s="9" t="s">
        <v>27</v>
      </c>
      <c r="G4" s="7" t="s">
        <v>88</v>
      </c>
      <c r="H4" s="7" t="s">
        <v>28</v>
      </c>
      <c r="I4" s="10">
        <v>13</v>
      </c>
      <c r="J4" s="11">
        <v>3</v>
      </c>
      <c r="K4" s="12">
        <v>0</v>
      </c>
      <c r="L4" s="12">
        <v>3</v>
      </c>
      <c r="M4" s="12"/>
      <c r="N4" s="13">
        <f>J4*I4</f>
        <v>39</v>
      </c>
      <c r="O4" s="14">
        <f>K4*I4</f>
        <v>0</v>
      </c>
      <c r="P4" s="14">
        <v>-1.95</v>
      </c>
      <c r="Q4" s="14">
        <f>-(N4+O4+P4)*0.04</f>
        <v>-1.482</v>
      </c>
      <c r="R4" s="15">
        <f>+N4+O4+Q4+P4</f>
        <v>35.567999999999998</v>
      </c>
      <c r="S4" s="16"/>
      <c r="T4" s="17">
        <v>15</v>
      </c>
      <c r="U4" s="14">
        <f t="shared" ref="U4:U57" si="1">R4*T4/100</f>
        <v>5.3351999999999995</v>
      </c>
      <c r="V4" s="18">
        <v>8.6999999999999994E-2</v>
      </c>
      <c r="W4" s="19">
        <f>(N4+O4)*V4</f>
        <v>3.3929999999999998</v>
      </c>
      <c r="X4" s="5"/>
      <c r="Y4" s="4">
        <f t="shared" ref="Y4:Y57" si="2">R4-U4-W4</f>
        <v>26.839799999999997</v>
      </c>
    </row>
    <row r="5" spans="1:25" x14ac:dyDescent="0.2">
      <c r="A5" s="6">
        <v>201511</v>
      </c>
      <c r="B5" s="7" t="s">
        <v>24</v>
      </c>
      <c r="C5" s="7" t="s">
        <v>25</v>
      </c>
      <c r="D5" s="8" t="s">
        <v>26</v>
      </c>
      <c r="E5" s="9">
        <v>39370</v>
      </c>
      <c r="F5" s="9" t="s">
        <v>27</v>
      </c>
      <c r="G5" s="7" t="s">
        <v>88</v>
      </c>
      <c r="H5" s="7" t="s">
        <v>28</v>
      </c>
      <c r="I5" s="10">
        <v>13</v>
      </c>
      <c r="J5" s="11">
        <v>3</v>
      </c>
      <c r="K5" s="12">
        <v>0</v>
      </c>
      <c r="L5" s="12">
        <v>3</v>
      </c>
      <c r="M5" s="12"/>
      <c r="N5" s="13">
        <f t="shared" ref="N5:N57" si="3">J5*I5</f>
        <v>39</v>
      </c>
      <c r="O5" s="14">
        <f t="shared" ref="O5:O57" si="4">K5*I5</f>
        <v>0</v>
      </c>
      <c r="P5" s="14">
        <v>-1.95</v>
      </c>
      <c r="Q5" s="14">
        <f t="shared" ref="Q5:Q57" si="5">-(N5+O5+P5)*0.04</f>
        <v>-1.482</v>
      </c>
      <c r="R5" s="15">
        <f t="shared" ref="R5:R57" si="6">+N5+O5+Q5+P5</f>
        <v>35.567999999999998</v>
      </c>
      <c r="S5" s="16"/>
      <c r="T5" s="17">
        <v>15</v>
      </c>
      <c r="U5" s="14">
        <f t="shared" si="1"/>
        <v>5.3351999999999995</v>
      </c>
      <c r="V5" s="18">
        <v>8.6999999999999994E-2</v>
      </c>
      <c r="W5" s="19">
        <f t="shared" ref="W5:W57" si="7">(N5+O5)*V5</f>
        <v>3.3929999999999998</v>
      </c>
      <c r="X5" s="5"/>
      <c r="Y5" s="4">
        <f t="shared" si="2"/>
        <v>26.839799999999997</v>
      </c>
    </row>
    <row r="6" spans="1:25" x14ac:dyDescent="0.2">
      <c r="A6" s="6">
        <v>201512</v>
      </c>
      <c r="B6" s="7" t="s">
        <v>24</v>
      </c>
      <c r="C6" s="7" t="s">
        <v>25</v>
      </c>
      <c r="D6" s="8" t="s">
        <v>26</v>
      </c>
      <c r="E6" s="9">
        <v>39370</v>
      </c>
      <c r="F6" s="9" t="s">
        <v>27</v>
      </c>
      <c r="G6" s="7" t="s">
        <v>88</v>
      </c>
      <c r="H6" s="7" t="s">
        <v>28</v>
      </c>
      <c r="I6" s="10">
        <v>13</v>
      </c>
      <c r="J6" s="11">
        <v>2</v>
      </c>
      <c r="K6" s="12">
        <v>0</v>
      </c>
      <c r="L6" s="12">
        <v>2</v>
      </c>
      <c r="M6" s="12"/>
      <c r="N6" s="13">
        <f t="shared" si="3"/>
        <v>26</v>
      </c>
      <c r="O6" s="14">
        <f t="shared" si="4"/>
        <v>0</v>
      </c>
      <c r="P6" s="14">
        <v>-1.3</v>
      </c>
      <c r="Q6" s="14">
        <f t="shared" si="5"/>
        <v>-0.98799999999999999</v>
      </c>
      <c r="R6" s="15">
        <f t="shared" si="6"/>
        <v>23.712</v>
      </c>
      <c r="S6" s="16"/>
      <c r="T6" s="17">
        <v>15</v>
      </c>
      <c r="U6" s="14">
        <f t="shared" si="1"/>
        <v>3.5568</v>
      </c>
      <c r="V6" s="18">
        <v>8.6999999999999994E-2</v>
      </c>
      <c r="W6" s="19">
        <f t="shared" si="7"/>
        <v>2.262</v>
      </c>
      <c r="X6" s="5"/>
      <c r="Y6" s="4">
        <f t="shared" si="2"/>
        <v>17.8932</v>
      </c>
    </row>
    <row r="7" spans="1:25" x14ac:dyDescent="0.2">
      <c r="A7" s="6">
        <v>201510</v>
      </c>
      <c r="B7" s="7" t="s">
        <v>29</v>
      </c>
      <c r="C7" s="7" t="s">
        <v>25</v>
      </c>
      <c r="D7" s="8" t="s">
        <v>30</v>
      </c>
      <c r="E7" s="9">
        <v>40256</v>
      </c>
      <c r="F7" s="9" t="s">
        <v>27</v>
      </c>
      <c r="G7" s="7" t="s">
        <v>89</v>
      </c>
      <c r="H7" s="7" t="s">
        <v>31</v>
      </c>
      <c r="I7" s="10">
        <v>14.5</v>
      </c>
      <c r="J7" s="11">
        <v>28</v>
      </c>
      <c r="K7" s="12">
        <v>0</v>
      </c>
      <c r="L7" s="12">
        <v>28</v>
      </c>
      <c r="M7" s="12"/>
      <c r="N7" s="13">
        <f t="shared" si="3"/>
        <v>406</v>
      </c>
      <c r="O7" s="14">
        <f t="shared" si="4"/>
        <v>0</v>
      </c>
      <c r="P7" s="14">
        <v>-32.479999999999997</v>
      </c>
      <c r="Q7" s="14">
        <f t="shared" si="5"/>
        <v>-14.940799999999999</v>
      </c>
      <c r="R7" s="15">
        <f t="shared" si="6"/>
        <v>358.57919999999996</v>
      </c>
      <c r="S7" s="16"/>
      <c r="T7" s="17">
        <v>15</v>
      </c>
      <c r="U7" s="14">
        <f t="shared" si="1"/>
        <v>53.786879999999989</v>
      </c>
      <c r="V7" s="18">
        <v>8.6999999999999994E-2</v>
      </c>
      <c r="W7" s="19">
        <f t="shared" si="7"/>
        <v>35.321999999999996</v>
      </c>
      <c r="X7" s="5"/>
      <c r="Y7" s="4">
        <f t="shared" si="2"/>
        <v>269.47031999999996</v>
      </c>
    </row>
    <row r="8" spans="1:25" x14ac:dyDescent="0.2">
      <c r="A8" s="6">
        <v>201511</v>
      </c>
      <c r="B8" s="7" t="s">
        <v>29</v>
      </c>
      <c r="C8" s="7" t="s">
        <v>25</v>
      </c>
      <c r="D8" s="8" t="s">
        <v>30</v>
      </c>
      <c r="E8" s="9">
        <v>40256</v>
      </c>
      <c r="F8" s="9" t="s">
        <v>27</v>
      </c>
      <c r="G8" s="7" t="s">
        <v>89</v>
      </c>
      <c r="H8" s="7" t="s">
        <v>31</v>
      </c>
      <c r="I8" s="10">
        <v>14.5</v>
      </c>
      <c r="J8" s="11">
        <v>28</v>
      </c>
      <c r="K8" s="12">
        <v>0</v>
      </c>
      <c r="L8" s="12">
        <v>28</v>
      </c>
      <c r="M8" s="12"/>
      <c r="N8" s="13">
        <f t="shared" si="3"/>
        <v>406</v>
      </c>
      <c r="O8" s="14">
        <f t="shared" si="4"/>
        <v>0</v>
      </c>
      <c r="P8" s="14">
        <v>-32.479999999999997</v>
      </c>
      <c r="Q8" s="14">
        <f t="shared" si="5"/>
        <v>-14.940799999999999</v>
      </c>
      <c r="R8" s="15">
        <f t="shared" si="6"/>
        <v>358.57919999999996</v>
      </c>
      <c r="S8" s="16"/>
      <c r="T8" s="17">
        <v>15</v>
      </c>
      <c r="U8" s="14">
        <f t="shared" si="1"/>
        <v>53.786879999999989</v>
      </c>
      <c r="V8" s="18">
        <v>8.6999999999999994E-2</v>
      </c>
      <c r="W8" s="19">
        <f t="shared" si="7"/>
        <v>35.321999999999996</v>
      </c>
      <c r="X8" s="5"/>
      <c r="Y8" s="4">
        <f t="shared" si="2"/>
        <v>269.47031999999996</v>
      </c>
    </row>
    <row r="9" spans="1:25" x14ac:dyDescent="0.2">
      <c r="A9" s="6">
        <v>201512</v>
      </c>
      <c r="B9" s="7" t="s">
        <v>29</v>
      </c>
      <c r="C9" s="7" t="s">
        <v>25</v>
      </c>
      <c r="D9" s="8" t="s">
        <v>30</v>
      </c>
      <c r="E9" s="9">
        <v>40256</v>
      </c>
      <c r="F9" s="9" t="s">
        <v>27</v>
      </c>
      <c r="G9" s="7" t="s">
        <v>89</v>
      </c>
      <c r="H9" s="7" t="s">
        <v>31</v>
      </c>
      <c r="I9" s="10">
        <v>14.5</v>
      </c>
      <c r="J9" s="11">
        <v>25</v>
      </c>
      <c r="K9" s="12">
        <v>0</v>
      </c>
      <c r="L9" s="12">
        <v>25</v>
      </c>
      <c r="M9" s="12"/>
      <c r="N9" s="13">
        <f t="shared" si="3"/>
        <v>362.5</v>
      </c>
      <c r="O9" s="14">
        <f t="shared" si="4"/>
        <v>0</v>
      </c>
      <c r="P9" s="14">
        <v>-28.56</v>
      </c>
      <c r="Q9" s="14">
        <f t="shared" si="5"/>
        <v>-13.3576</v>
      </c>
      <c r="R9" s="15">
        <f t="shared" si="6"/>
        <v>320.58240000000001</v>
      </c>
      <c r="S9" s="16"/>
      <c r="T9" s="17">
        <v>15</v>
      </c>
      <c r="U9" s="14">
        <f t="shared" si="1"/>
        <v>48.087359999999997</v>
      </c>
      <c r="V9" s="18">
        <v>8.6999999999999994E-2</v>
      </c>
      <c r="W9" s="19">
        <f t="shared" si="7"/>
        <v>31.537499999999998</v>
      </c>
      <c r="X9" s="5"/>
      <c r="Y9" s="4">
        <f t="shared" si="2"/>
        <v>240.95754000000002</v>
      </c>
    </row>
    <row r="10" spans="1:25" x14ac:dyDescent="0.2">
      <c r="A10" s="6">
        <v>201510</v>
      </c>
      <c r="B10" s="7" t="s">
        <v>32</v>
      </c>
      <c r="C10" s="7" t="s">
        <v>33</v>
      </c>
      <c r="D10" s="8" t="s">
        <v>34</v>
      </c>
      <c r="E10" s="9">
        <v>40361</v>
      </c>
      <c r="F10" s="9" t="s">
        <v>27</v>
      </c>
      <c r="G10" s="7" t="s">
        <v>88</v>
      </c>
      <c r="H10" s="7" t="s">
        <v>35</v>
      </c>
      <c r="I10" s="10">
        <v>14.5</v>
      </c>
      <c r="J10" s="11">
        <v>1</v>
      </c>
      <c r="K10" s="12">
        <v>0</v>
      </c>
      <c r="L10" s="12">
        <v>1</v>
      </c>
      <c r="M10" s="12"/>
      <c r="N10" s="13">
        <f t="shared" si="3"/>
        <v>14.5</v>
      </c>
      <c r="O10" s="14">
        <f t="shared" si="4"/>
        <v>0</v>
      </c>
      <c r="P10" s="14">
        <v>-1.1599999999999999</v>
      </c>
      <c r="Q10" s="14">
        <f t="shared" si="5"/>
        <v>-0.53359999999999996</v>
      </c>
      <c r="R10" s="15">
        <f t="shared" si="6"/>
        <v>12.8064</v>
      </c>
      <c r="S10" s="16"/>
      <c r="T10" s="17">
        <v>15</v>
      </c>
      <c r="U10" s="14">
        <f t="shared" si="1"/>
        <v>1.92096</v>
      </c>
      <c r="V10" s="18">
        <v>8.6999999999999994E-2</v>
      </c>
      <c r="W10" s="19">
        <f t="shared" si="7"/>
        <v>1.2614999999999998</v>
      </c>
      <c r="X10" s="5"/>
      <c r="Y10" s="4">
        <f t="shared" si="2"/>
        <v>9.6239399999999993</v>
      </c>
    </row>
    <row r="11" spans="1:25" x14ac:dyDescent="0.2">
      <c r="A11" s="6">
        <v>201510</v>
      </c>
      <c r="B11" s="7" t="s">
        <v>36</v>
      </c>
      <c r="C11" s="7" t="s">
        <v>37</v>
      </c>
      <c r="D11" s="8" t="s">
        <v>37</v>
      </c>
      <c r="E11" s="9">
        <v>40515</v>
      </c>
      <c r="F11" s="9" t="s">
        <v>27</v>
      </c>
      <c r="G11" s="7" t="s">
        <v>88</v>
      </c>
      <c r="H11" s="7" t="s">
        <v>38</v>
      </c>
      <c r="I11" s="10">
        <v>4.5</v>
      </c>
      <c r="J11" s="11">
        <v>2</v>
      </c>
      <c r="K11" s="12">
        <v>0</v>
      </c>
      <c r="L11" s="12">
        <v>2</v>
      </c>
      <c r="M11" s="12"/>
      <c r="N11" s="13">
        <f t="shared" si="3"/>
        <v>9</v>
      </c>
      <c r="O11" s="14">
        <f t="shared" si="4"/>
        <v>0</v>
      </c>
      <c r="P11" s="14">
        <v>-0.72</v>
      </c>
      <c r="Q11" s="14">
        <f t="shared" si="5"/>
        <v>-0.33119999999999999</v>
      </c>
      <c r="R11" s="15">
        <f t="shared" si="6"/>
        <v>7.9487999999999994</v>
      </c>
      <c r="S11" s="16"/>
      <c r="T11" s="17">
        <v>15</v>
      </c>
      <c r="U11" s="14">
        <f t="shared" si="1"/>
        <v>1.1923199999999998</v>
      </c>
      <c r="V11" s="18">
        <v>8.6999999999999994E-2</v>
      </c>
      <c r="W11" s="19">
        <f t="shared" si="7"/>
        <v>0.78299999999999992</v>
      </c>
      <c r="X11" s="5"/>
      <c r="Y11" s="4">
        <f t="shared" si="2"/>
        <v>5.9734800000000003</v>
      </c>
    </row>
    <row r="12" spans="1:25" x14ac:dyDescent="0.2">
      <c r="A12" s="6">
        <v>201511</v>
      </c>
      <c r="B12" s="7" t="s">
        <v>36</v>
      </c>
      <c r="C12" s="7" t="s">
        <v>37</v>
      </c>
      <c r="D12" s="8" t="s">
        <v>37</v>
      </c>
      <c r="E12" s="9">
        <v>40515</v>
      </c>
      <c r="F12" s="9" t="s">
        <v>27</v>
      </c>
      <c r="G12" s="7" t="s">
        <v>88</v>
      </c>
      <c r="H12" s="7" t="s">
        <v>38</v>
      </c>
      <c r="I12" s="10">
        <v>4.5</v>
      </c>
      <c r="J12" s="11">
        <v>1</v>
      </c>
      <c r="K12" s="12">
        <v>0</v>
      </c>
      <c r="L12" s="12">
        <v>1</v>
      </c>
      <c r="M12" s="12"/>
      <c r="N12" s="13">
        <f t="shared" si="3"/>
        <v>4.5</v>
      </c>
      <c r="O12" s="14">
        <f t="shared" si="4"/>
        <v>0</v>
      </c>
      <c r="P12" s="14">
        <v>-0.22</v>
      </c>
      <c r="Q12" s="14">
        <f t="shared" si="5"/>
        <v>-0.17120000000000002</v>
      </c>
      <c r="R12" s="15">
        <f t="shared" si="6"/>
        <v>4.1088000000000005</v>
      </c>
      <c r="S12" s="16"/>
      <c r="T12" s="17">
        <v>15</v>
      </c>
      <c r="U12" s="14">
        <f t="shared" si="1"/>
        <v>0.61632000000000009</v>
      </c>
      <c r="V12" s="18">
        <v>8.6999999999999994E-2</v>
      </c>
      <c r="W12" s="19">
        <f t="shared" si="7"/>
        <v>0.39149999999999996</v>
      </c>
      <c r="X12" s="5"/>
      <c r="Y12" s="4">
        <f t="shared" si="2"/>
        <v>3.1009800000000007</v>
      </c>
    </row>
    <row r="13" spans="1:25" x14ac:dyDescent="0.2">
      <c r="A13" s="6">
        <v>201512</v>
      </c>
      <c r="B13" s="7" t="s">
        <v>36</v>
      </c>
      <c r="C13" s="7" t="s">
        <v>37</v>
      </c>
      <c r="D13" s="8" t="s">
        <v>37</v>
      </c>
      <c r="E13" s="9">
        <v>40515</v>
      </c>
      <c r="F13" s="9" t="s">
        <v>27</v>
      </c>
      <c r="G13" s="7" t="s">
        <v>88</v>
      </c>
      <c r="H13" s="7" t="s">
        <v>38</v>
      </c>
      <c r="I13" s="10">
        <v>4.5</v>
      </c>
      <c r="J13" s="11">
        <v>1</v>
      </c>
      <c r="K13" s="12">
        <v>0</v>
      </c>
      <c r="L13" s="12">
        <v>1</v>
      </c>
      <c r="M13" s="12"/>
      <c r="N13" s="13">
        <f t="shared" si="3"/>
        <v>4.5</v>
      </c>
      <c r="O13" s="14">
        <f t="shared" si="4"/>
        <v>0</v>
      </c>
      <c r="P13" s="14">
        <v>-0.36</v>
      </c>
      <c r="Q13" s="14">
        <f t="shared" si="5"/>
        <v>-0.1656</v>
      </c>
      <c r="R13" s="15">
        <f t="shared" si="6"/>
        <v>3.9743999999999997</v>
      </c>
      <c r="S13" s="16"/>
      <c r="T13" s="17">
        <v>15</v>
      </c>
      <c r="U13" s="14">
        <f t="shared" si="1"/>
        <v>0.59615999999999991</v>
      </c>
      <c r="V13" s="18">
        <v>8.6999999999999994E-2</v>
      </c>
      <c r="W13" s="19">
        <f t="shared" si="7"/>
        <v>0.39149999999999996</v>
      </c>
      <c r="X13" s="5"/>
      <c r="Y13" s="4">
        <f t="shared" si="2"/>
        <v>2.9867400000000002</v>
      </c>
    </row>
    <row r="14" spans="1:25" x14ac:dyDescent="0.2">
      <c r="A14" s="6">
        <v>201510</v>
      </c>
      <c r="B14" s="7" t="s">
        <v>39</v>
      </c>
      <c r="C14" s="7" t="s">
        <v>25</v>
      </c>
      <c r="D14" s="8" t="s">
        <v>40</v>
      </c>
      <c r="E14" s="9">
        <v>40606</v>
      </c>
      <c r="F14" s="9" t="s">
        <v>27</v>
      </c>
      <c r="G14" s="7" t="s">
        <v>88</v>
      </c>
      <c r="H14" s="7" t="s">
        <v>35</v>
      </c>
      <c r="I14" s="10">
        <v>14.5</v>
      </c>
      <c r="J14" s="11">
        <v>35</v>
      </c>
      <c r="K14" s="12">
        <v>0</v>
      </c>
      <c r="L14" s="12">
        <v>35</v>
      </c>
      <c r="M14" s="12"/>
      <c r="N14" s="13">
        <f t="shared" si="3"/>
        <v>507.5</v>
      </c>
      <c r="O14" s="14">
        <f t="shared" si="4"/>
        <v>0</v>
      </c>
      <c r="P14" s="14">
        <v>-38.4</v>
      </c>
      <c r="Q14" s="14">
        <f t="shared" si="5"/>
        <v>-18.764000000000003</v>
      </c>
      <c r="R14" s="15">
        <f t="shared" si="6"/>
        <v>450.33600000000001</v>
      </c>
      <c r="S14" s="16"/>
      <c r="T14" s="17">
        <v>15</v>
      </c>
      <c r="U14" s="14">
        <f t="shared" si="1"/>
        <v>67.550399999999996</v>
      </c>
      <c r="V14" s="18">
        <v>8.6999999999999994E-2</v>
      </c>
      <c r="W14" s="19">
        <f t="shared" si="7"/>
        <v>44.152499999999996</v>
      </c>
      <c r="X14" s="5"/>
      <c r="Y14" s="4">
        <f t="shared" si="2"/>
        <v>338.63310000000007</v>
      </c>
    </row>
    <row r="15" spans="1:25" x14ac:dyDescent="0.2">
      <c r="A15" s="6">
        <v>201511</v>
      </c>
      <c r="B15" s="7" t="s">
        <v>39</v>
      </c>
      <c r="C15" s="7" t="s">
        <v>25</v>
      </c>
      <c r="D15" s="8" t="s">
        <v>40</v>
      </c>
      <c r="E15" s="9">
        <v>40606</v>
      </c>
      <c r="F15" s="9" t="s">
        <v>27</v>
      </c>
      <c r="G15" s="7" t="s">
        <v>88</v>
      </c>
      <c r="H15" s="7" t="s">
        <v>35</v>
      </c>
      <c r="I15" s="10">
        <v>14.5</v>
      </c>
      <c r="J15" s="11">
        <v>48</v>
      </c>
      <c r="K15" s="12">
        <v>0</v>
      </c>
      <c r="L15" s="12">
        <v>48</v>
      </c>
      <c r="M15" s="12"/>
      <c r="N15" s="13">
        <f t="shared" si="3"/>
        <v>696</v>
      </c>
      <c r="O15" s="14">
        <f t="shared" si="4"/>
        <v>0</v>
      </c>
      <c r="P15" s="14">
        <v>-52.6</v>
      </c>
      <c r="Q15" s="14">
        <f t="shared" si="5"/>
        <v>-25.736000000000001</v>
      </c>
      <c r="R15" s="15">
        <f t="shared" si="6"/>
        <v>617.66399999999999</v>
      </c>
      <c r="S15" s="16"/>
      <c r="T15" s="17">
        <v>15</v>
      </c>
      <c r="U15" s="14">
        <f t="shared" si="1"/>
        <v>92.649599999999992</v>
      </c>
      <c r="V15" s="18">
        <v>8.6999999999999994E-2</v>
      </c>
      <c r="W15" s="19">
        <f t="shared" si="7"/>
        <v>60.551999999999992</v>
      </c>
      <c r="X15" s="5"/>
      <c r="Y15" s="4">
        <f t="shared" si="2"/>
        <v>464.4624</v>
      </c>
    </row>
    <row r="16" spans="1:25" x14ac:dyDescent="0.2">
      <c r="A16" s="6">
        <v>201512</v>
      </c>
      <c r="B16" s="7" t="s">
        <v>39</v>
      </c>
      <c r="C16" s="7" t="s">
        <v>25</v>
      </c>
      <c r="D16" s="8" t="s">
        <v>40</v>
      </c>
      <c r="E16" s="9">
        <v>40606</v>
      </c>
      <c r="F16" s="9" t="s">
        <v>27</v>
      </c>
      <c r="G16" s="7" t="s">
        <v>88</v>
      </c>
      <c r="H16" s="7" t="s">
        <v>35</v>
      </c>
      <c r="I16" s="10">
        <v>14.5</v>
      </c>
      <c r="J16" s="11">
        <v>41</v>
      </c>
      <c r="K16" s="12">
        <v>0</v>
      </c>
      <c r="L16" s="12">
        <v>41</v>
      </c>
      <c r="M16" s="12"/>
      <c r="N16" s="13">
        <f t="shared" si="3"/>
        <v>594.5</v>
      </c>
      <c r="O16" s="14">
        <f t="shared" si="4"/>
        <v>0</v>
      </c>
      <c r="P16" s="14">
        <v>-43.6</v>
      </c>
      <c r="Q16" s="14">
        <f t="shared" si="5"/>
        <v>-22.035999999999998</v>
      </c>
      <c r="R16" s="15">
        <f t="shared" si="6"/>
        <v>528.86400000000003</v>
      </c>
      <c r="S16" s="16"/>
      <c r="T16" s="17">
        <v>15</v>
      </c>
      <c r="U16" s="14">
        <f t="shared" si="1"/>
        <v>79.329600000000013</v>
      </c>
      <c r="V16" s="18">
        <v>8.6999999999999994E-2</v>
      </c>
      <c r="W16" s="19">
        <f t="shared" si="7"/>
        <v>51.721499999999999</v>
      </c>
      <c r="X16" s="5"/>
      <c r="Y16" s="4">
        <f t="shared" si="2"/>
        <v>397.81290000000001</v>
      </c>
    </row>
    <row r="17" spans="1:25" x14ac:dyDescent="0.2">
      <c r="A17" s="6">
        <v>201510</v>
      </c>
      <c r="B17" s="7" t="s">
        <v>41</v>
      </c>
      <c r="C17" s="7" t="s">
        <v>42</v>
      </c>
      <c r="D17" s="8" t="s">
        <v>43</v>
      </c>
      <c r="E17" s="9">
        <v>40970</v>
      </c>
      <c r="F17" s="9" t="s">
        <v>27</v>
      </c>
      <c r="G17" s="7" t="s">
        <v>88</v>
      </c>
      <c r="H17" s="7" t="s">
        <v>44</v>
      </c>
      <c r="I17" s="10">
        <v>11</v>
      </c>
      <c r="J17" s="11">
        <v>7</v>
      </c>
      <c r="K17" s="12">
        <v>0</v>
      </c>
      <c r="L17" s="12">
        <v>7</v>
      </c>
      <c r="M17" s="12"/>
      <c r="N17" s="13">
        <f t="shared" si="3"/>
        <v>77</v>
      </c>
      <c r="O17" s="14">
        <f t="shared" si="4"/>
        <v>0</v>
      </c>
      <c r="P17" s="14">
        <v>-5.83</v>
      </c>
      <c r="Q17" s="14">
        <f t="shared" si="5"/>
        <v>-2.8468</v>
      </c>
      <c r="R17" s="15">
        <f t="shared" si="6"/>
        <v>68.3232</v>
      </c>
      <c r="S17" s="16"/>
      <c r="T17" s="17">
        <v>15</v>
      </c>
      <c r="U17" s="14">
        <f t="shared" si="1"/>
        <v>10.248479999999999</v>
      </c>
      <c r="V17" s="18">
        <v>8.6999999999999994E-2</v>
      </c>
      <c r="W17" s="19">
        <f t="shared" si="7"/>
        <v>6.6989999999999998</v>
      </c>
      <c r="X17" s="5"/>
      <c r="Y17" s="4">
        <f t="shared" si="2"/>
        <v>51.375720000000001</v>
      </c>
    </row>
    <row r="18" spans="1:25" x14ac:dyDescent="0.2">
      <c r="A18" s="6">
        <v>201511</v>
      </c>
      <c r="B18" s="7" t="s">
        <v>41</v>
      </c>
      <c r="C18" s="7" t="s">
        <v>42</v>
      </c>
      <c r="D18" s="8" t="s">
        <v>43</v>
      </c>
      <c r="E18" s="9">
        <v>40970</v>
      </c>
      <c r="F18" s="9" t="s">
        <v>27</v>
      </c>
      <c r="G18" s="7" t="s">
        <v>88</v>
      </c>
      <c r="H18" s="7" t="s">
        <v>44</v>
      </c>
      <c r="I18" s="10">
        <v>11</v>
      </c>
      <c r="J18" s="11">
        <v>13</v>
      </c>
      <c r="K18" s="12">
        <v>-2</v>
      </c>
      <c r="L18" s="12">
        <v>11</v>
      </c>
      <c r="M18" s="12"/>
      <c r="N18" s="13">
        <f t="shared" si="3"/>
        <v>143</v>
      </c>
      <c r="O18" s="14">
        <f t="shared" si="4"/>
        <v>-22</v>
      </c>
      <c r="P18" s="14">
        <v>-9.35</v>
      </c>
      <c r="Q18" s="14">
        <f t="shared" si="5"/>
        <v>-4.4660000000000002</v>
      </c>
      <c r="R18" s="15">
        <f t="shared" si="6"/>
        <v>107.18400000000001</v>
      </c>
      <c r="S18" s="16"/>
      <c r="T18" s="17">
        <v>15</v>
      </c>
      <c r="U18" s="14">
        <f t="shared" si="1"/>
        <v>16.077600000000004</v>
      </c>
      <c r="V18" s="18">
        <v>8.6999999999999994E-2</v>
      </c>
      <c r="W18" s="19">
        <f t="shared" si="7"/>
        <v>10.526999999999999</v>
      </c>
      <c r="X18" s="5"/>
      <c r="Y18" s="4">
        <f t="shared" si="2"/>
        <v>80.579400000000007</v>
      </c>
    </row>
    <row r="19" spans="1:25" x14ac:dyDescent="0.2">
      <c r="A19" s="6">
        <v>201512</v>
      </c>
      <c r="B19" s="7" t="s">
        <v>41</v>
      </c>
      <c r="C19" s="7" t="s">
        <v>42</v>
      </c>
      <c r="D19" s="8" t="s">
        <v>43</v>
      </c>
      <c r="E19" s="9">
        <v>40970</v>
      </c>
      <c r="F19" s="9" t="s">
        <v>27</v>
      </c>
      <c r="G19" s="7" t="s">
        <v>88</v>
      </c>
      <c r="H19" s="7" t="s">
        <v>44</v>
      </c>
      <c r="I19" s="10">
        <v>11</v>
      </c>
      <c r="J19" s="11">
        <v>5</v>
      </c>
      <c r="K19" s="12">
        <v>0</v>
      </c>
      <c r="L19" s="12">
        <v>5</v>
      </c>
      <c r="M19" s="12"/>
      <c r="N19" s="13">
        <f t="shared" si="3"/>
        <v>55</v>
      </c>
      <c r="O19" s="14">
        <f t="shared" si="4"/>
        <v>0</v>
      </c>
      <c r="P19" s="14">
        <v>-4.4000000000000004</v>
      </c>
      <c r="Q19" s="14">
        <f t="shared" si="5"/>
        <v>-2.024</v>
      </c>
      <c r="R19" s="15">
        <f t="shared" si="6"/>
        <v>48.576000000000001</v>
      </c>
      <c r="S19" s="16"/>
      <c r="T19" s="17">
        <v>15</v>
      </c>
      <c r="U19" s="14">
        <f t="shared" si="1"/>
        <v>7.2863999999999995</v>
      </c>
      <c r="V19" s="18">
        <v>8.6999999999999994E-2</v>
      </c>
      <c r="W19" s="19">
        <f t="shared" si="7"/>
        <v>4.7849999999999993</v>
      </c>
      <c r="X19" s="5"/>
      <c r="Y19" s="4">
        <f t="shared" si="2"/>
        <v>36.504600000000003</v>
      </c>
    </row>
    <row r="20" spans="1:25" x14ac:dyDescent="0.2">
      <c r="A20" s="6">
        <v>201510</v>
      </c>
      <c r="B20" s="7" t="s">
        <v>45</v>
      </c>
      <c r="C20" s="7" t="s">
        <v>25</v>
      </c>
      <c r="D20" s="8" t="s">
        <v>46</v>
      </c>
      <c r="E20" s="9">
        <v>40984</v>
      </c>
      <c r="F20" s="9" t="s">
        <v>27</v>
      </c>
      <c r="G20" s="7" t="s">
        <v>90</v>
      </c>
      <c r="H20" s="7" t="s">
        <v>47</v>
      </c>
      <c r="I20" s="10">
        <v>18</v>
      </c>
      <c r="J20" s="11">
        <v>7</v>
      </c>
      <c r="K20" s="12">
        <v>0</v>
      </c>
      <c r="L20" s="12">
        <v>7</v>
      </c>
      <c r="M20" s="12"/>
      <c r="N20" s="13">
        <f t="shared" si="3"/>
        <v>126</v>
      </c>
      <c r="O20" s="14">
        <f t="shared" si="4"/>
        <v>0</v>
      </c>
      <c r="P20" s="14">
        <v>-10.08</v>
      </c>
      <c r="Q20" s="14">
        <f t="shared" si="5"/>
        <v>-4.6368</v>
      </c>
      <c r="R20" s="15">
        <f t="shared" si="6"/>
        <v>111.28320000000001</v>
      </c>
      <c r="S20" s="16"/>
      <c r="T20" s="17">
        <v>15</v>
      </c>
      <c r="U20" s="14">
        <f t="shared" si="1"/>
        <v>16.69248</v>
      </c>
      <c r="V20" s="18">
        <v>8.6999999999999994E-2</v>
      </c>
      <c r="W20" s="19">
        <f t="shared" si="7"/>
        <v>10.962</v>
      </c>
      <c r="X20" s="5"/>
      <c r="Y20" s="4">
        <f t="shared" si="2"/>
        <v>83.628720000000001</v>
      </c>
    </row>
    <row r="21" spans="1:25" x14ac:dyDescent="0.2">
      <c r="A21" s="6">
        <v>201511</v>
      </c>
      <c r="B21" s="7" t="s">
        <v>45</v>
      </c>
      <c r="C21" s="7" t="s">
        <v>25</v>
      </c>
      <c r="D21" s="8" t="s">
        <v>46</v>
      </c>
      <c r="E21" s="9">
        <v>40984</v>
      </c>
      <c r="F21" s="9" t="s">
        <v>27</v>
      </c>
      <c r="G21" s="7" t="s">
        <v>90</v>
      </c>
      <c r="H21" s="7" t="s">
        <v>47</v>
      </c>
      <c r="I21" s="10">
        <v>18</v>
      </c>
      <c r="J21" s="11">
        <v>8</v>
      </c>
      <c r="K21" s="12">
        <v>0</v>
      </c>
      <c r="L21" s="12">
        <v>8</v>
      </c>
      <c r="M21" s="12"/>
      <c r="N21" s="13">
        <f t="shared" si="3"/>
        <v>144</v>
      </c>
      <c r="O21" s="14">
        <f t="shared" si="4"/>
        <v>0</v>
      </c>
      <c r="P21" s="14">
        <v>-11.52</v>
      </c>
      <c r="Q21" s="14">
        <f t="shared" si="5"/>
        <v>-5.2991999999999999</v>
      </c>
      <c r="R21" s="15">
        <f t="shared" si="6"/>
        <v>127.18079999999999</v>
      </c>
      <c r="S21" s="16"/>
      <c r="T21" s="17">
        <v>15</v>
      </c>
      <c r="U21" s="14">
        <f t="shared" si="1"/>
        <v>19.077119999999997</v>
      </c>
      <c r="V21" s="18">
        <v>8.6999999999999994E-2</v>
      </c>
      <c r="W21" s="19">
        <f t="shared" si="7"/>
        <v>12.527999999999999</v>
      </c>
      <c r="X21" s="5"/>
      <c r="Y21" s="4">
        <f t="shared" si="2"/>
        <v>95.575680000000006</v>
      </c>
    </row>
    <row r="22" spans="1:25" x14ac:dyDescent="0.2">
      <c r="A22" s="6">
        <v>201512</v>
      </c>
      <c r="B22" s="7" t="s">
        <v>45</v>
      </c>
      <c r="C22" s="7" t="s">
        <v>25</v>
      </c>
      <c r="D22" s="8" t="s">
        <v>46</v>
      </c>
      <c r="E22" s="9">
        <v>40984</v>
      </c>
      <c r="F22" s="9" t="s">
        <v>27</v>
      </c>
      <c r="G22" s="7" t="s">
        <v>90</v>
      </c>
      <c r="H22" s="7" t="s">
        <v>47</v>
      </c>
      <c r="I22" s="10">
        <v>18</v>
      </c>
      <c r="J22" s="11">
        <v>1</v>
      </c>
      <c r="K22" s="12">
        <v>0</v>
      </c>
      <c r="L22" s="12">
        <v>1</v>
      </c>
      <c r="M22" s="12"/>
      <c r="N22" s="13">
        <f t="shared" si="3"/>
        <v>18</v>
      </c>
      <c r="O22" s="14">
        <f t="shared" si="4"/>
        <v>0</v>
      </c>
      <c r="P22" s="14">
        <v>-0.9</v>
      </c>
      <c r="Q22" s="14">
        <f t="shared" si="5"/>
        <v>-0.68400000000000005</v>
      </c>
      <c r="R22" s="15">
        <f t="shared" si="6"/>
        <v>16.416</v>
      </c>
      <c r="S22" s="16"/>
      <c r="T22" s="17">
        <v>15</v>
      </c>
      <c r="U22" s="14">
        <f t="shared" si="1"/>
        <v>2.4624000000000001</v>
      </c>
      <c r="V22" s="18">
        <v>8.6999999999999994E-2</v>
      </c>
      <c r="W22" s="19">
        <f t="shared" si="7"/>
        <v>1.5659999999999998</v>
      </c>
      <c r="X22" s="5"/>
      <c r="Y22" s="4">
        <f t="shared" si="2"/>
        <v>12.387599999999999</v>
      </c>
    </row>
    <row r="23" spans="1:25" x14ac:dyDescent="0.2">
      <c r="A23" s="6">
        <v>201512</v>
      </c>
      <c r="B23" s="7" t="s">
        <v>48</v>
      </c>
      <c r="C23" s="7" t="s">
        <v>49</v>
      </c>
      <c r="D23" s="8" t="s">
        <v>50</v>
      </c>
      <c r="E23" s="9">
        <v>41061</v>
      </c>
      <c r="F23" s="9" t="s">
        <v>27</v>
      </c>
      <c r="G23" s="7" t="s">
        <v>91</v>
      </c>
      <c r="H23" s="7" t="s">
        <v>51</v>
      </c>
      <c r="I23" s="10">
        <v>18.600000000000001</v>
      </c>
      <c r="J23" s="11">
        <v>25</v>
      </c>
      <c r="K23" s="12">
        <v>0</v>
      </c>
      <c r="L23" s="12">
        <v>25</v>
      </c>
      <c r="M23" s="12"/>
      <c r="N23" s="13">
        <f t="shared" si="3"/>
        <v>465.00000000000006</v>
      </c>
      <c r="O23" s="14">
        <f t="shared" si="4"/>
        <v>0</v>
      </c>
      <c r="P23" s="14">
        <v>0</v>
      </c>
      <c r="Q23" s="14">
        <f t="shared" si="5"/>
        <v>-18.600000000000001</v>
      </c>
      <c r="R23" s="15">
        <f t="shared" si="6"/>
        <v>446.40000000000003</v>
      </c>
      <c r="S23" s="16"/>
      <c r="T23" s="17">
        <v>15</v>
      </c>
      <c r="U23" s="14">
        <f t="shared" si="1"/>
        <v>66.960000000000008</v>
      </c>
      <c r="V23" s="18">
        <v>8.6999999999999994E-2</v>
      </c>
      <c r="W23" s="19">
        <f t="shared" si="7"/>
        <v>40.455000000000005</v>
      </c>
      <c r="X23" s="5"/>
      <c r="Y23" s="4">
        <f t="shared" si="2"/>
        <v>338.98500000000007</v>
      </c>
    </row>
    <row r="24" spans="1:25" x14ac:dyDescent="0.2">
      <c r="A24" s="6">
        <v>201510</v>
      </c>
      <c r="B24" s="7" t="s">
        <v>52</v>
      </c>
      <c r="C24" s="7" t="s">
        <v>25</v>
      </c>
      <c r="D24" s="8" t="s">
        <v>53</v>
      </c>
      <c r="E24" s="9">
        <v>41285</v>
      </c>
      <c r="F24" s="9" t="s">
        <v>27</v>
      </c>
      <c r="G24" s="7" t="s">
        <v>88</v>
      </c>
      <c r="H24" s="7" t="s">
        <v>35</v>
      </c>
      <c r="I24" s="10">
        <v>14.5</v>
      </c>
      <c r="J24" s="11">
        <v>40</v>
      </c>
      <c r="K24" s="12">
        <v>0</v>
      </c>
      <c r="L24" s="12">
        <v>40</v>
      </c>
      <c r="M24" s="12"/>
      <c r="N24" s="13">
        <f t="shared" si="3"/>
        <v>580</v>
      </c>
      <c r="O24" s="14">
        <f t="shared" si="4"/>
        <v>0</v>
      </c>
      <c r="P24" s="14">
        <v>-71.150000000000006</v>
      </c>
      <c r="Q24" s="14">
        <f t="shared" si="5"/>
        <v>-20.354000000000003</v>
      </c>
      <c r="R24" s="15">
        <f t="shared" si="6"/>
        <v>488.49599999999998</v>
      </c>
      <c r="S24" s="16"/>
      <c r="T24" s="17">
        <v>15</v>
      </c>
      <c r="U24" s="14">
        <f t="shared" si="1"/>
        <v>73.2744</v>
      </c>
      <c r="V24" s="18">
        <v>8.6999999999999994E-2</v>
      </c>
      <c r="W24" s="19">
        <f t="shared" si="7"/>
        <v>50.459999999999994</v>
      </c>
      <c r="X24" s="5"/>
      <c r="Y24" s="4">
        <f t="shared" si="2"/>
        <v>364.76159999999999</v>
      </c>
    </row>
    <row r="25" spans="1:25" x14ac:dyDescent="0.2">
      <c r="A25" s="6">
        <v>201511</v>
      </c>
      <c r="B25" s="7" t="s">
        <v>52</v>
      </c>
      <c r="C25" s="7" t="s">
        <v>25</v>
      </c>
      <c r="D25" s="8" t="s">
        <v>53</v>
      </c>
      <c r="E25" s="9">
        <v>41285</v>
      </c>
      <c r="F25" s="9" t="s">
        <v>27</v>
      </c>
      <c r="G25" s="7" t="s">
        <v>88</v>
      </c>
      <c r="H25" s="7" t="s">
        <v>35</v>
      </c>
      <c r="I25" s="10">
        <v>14.5</v>
      </c>
      <c r="J25" s="11">
        <v>60</v>
      </c>
      <c r="K25" s="12">
        <v>0</v>
      </c>
      <c r="L25" s="12">
        <v>60</v>
      </c>
      <c r="M25" s="12"/>
      <c r="N25" s="13">
        <f t="shared" si="3"/>
        <v>870</v>
      </c>
      <c r="O25" s="14">
        <f t="shared" si="4"/>
        <v>0</v>
      </c>
      <c r="P25" s="14">
        <v>-105.16</v>
      </c>
      <c r="Q25" s="14">
        <f t="shared" si="5"/>
        <v>-30.593600000000002</v>
      </c>
      <c r="R25" s="15">
        <f t="shared" si="6"/>
        <v>734.24639999999999</v>
      </c>
      <c r="S25" s="16"/>
      <c r="T25" s="17">
        <v>15</v>
      </c>
      <c r="U25" s="14">
        <f t="shared" si="1"/>
        <v>110.13696</v>
      </c>
      <c r="V25" s="18">
        <v>8.6999999999999994E-2</v>
      </c>
      <c r="W25" s="19">
        <f t="shared" si="7"/>
        <v>75.69</v>
      </c>
      <c r="X25" s="5"/>
      <c r="Y25" s="4">
        <f t="shared" si="2"/>
        <v>548.4194399999999</v>
      </c>
    </row>
    <row r="26" spans="1:25" x14ac:dyDescent="0.2">
      <c r="A26" s="6">
        <v>201512</v>
      </c>
      <c r="B26" s="7" t="s">
        <v>52</v>
      </c>
      <c r="C26" s="7" t="s">
        <v>25</v>
      </c>
      <c r="D26" s="8" t="s">
        <v>53</v>
      </c>
      <c r="E26" s="9">
        <v>41285</v>
      </c>
      <c r="F26" s="9" t="s">
        <v>27</v>
      </c>
      <c r="G26" s="7" t="s">
        <v>88</v>
      </c>
      <c r="H26" s="7" t="s">
        <v>35</v>
      </c>
      <c r="I26" s="10">
        <v>14.5</v>
      </c>
      <c r="J26" s="11">
        <v>58</v>
      </c>
      <c r="K26" s="12">
        <v>0</v>
      </c>
      <c r="L26" s="12">
        <v>58</v>
      </c>
      <c r="M26" s="12"/>
      <c r="N26" s="13">
        <f t="shared" si="3"/>
        <v>841</v>
      </c>
      <c r="O26" s="14">
        <f t="shared" si="4"/>
        <v>0</v>
      </c>
      <c r="P26" s="14">
        <v>-105.53</v>
      </c>
      <c r="Q26" s="14">
        <f t="shared" si="5"/>
        <v>-29.418800000000001</v>
      </c>
      <c r="R26" s="15">
        <f t="shared" si="6"/>
        <v>706.05119999999999</v>
      </c>
      <c r="S26" s="16"/>
      <c r="T26" s="17">
        <v>15</v>
      </c>
      <c r="U26" s="14">
        <f t="shared" si="1"/>
        <v>105.90768</v>
      </c>
      <c r="V26" s="18">
        <v>8.6999999999999994E-2</v>
      </c>
      <c r="W26" s="19">
        <f t="shared" si="7"/>
        <v>73.167000000000002</v>
      </c>
      <c r="X26" s="5"/>
      <c r="Y26" s="4">
        <f t="shared" si="2"/>
        <v>526.97651999999994</v>
      </c>
    </row>
    <row r="27" spans="1:25" x14ac:dyDescent="0.2">
      <c r="A27" s="6">
        <v>201510</v>
      </c>
      <c r="B27" s="7" t="s">
        <v>54</v>
      </c>
      <c r="C27" s="7" t="s">
        <v>25</v>
      </c>
      <c r="D27" s="8" t="s">
        <v>53</v>
      </c>
      <c r="E27" s="9">
        <v>41285</v>
      </c>
      <c r="F27" s="9" t="s">
        <v>27</v>
      </c>
      <c r="G27" s="7" t="s">
        <v>92</v>
      </c>
      <c r="H27" s="7" t="s">
        <v>55</v>
      </c>
      <c r="I27" s="10">
        <v>23.85</v>
      </c>
      <c r="J27" s="11">
        <v>2</v>
      </c>
      <c r="K27" s="12">
        <v>0</v>
      </c>
      <c r="L27" s="12">
        <v>2</v>
      </c>
      <c r="M27" s="12"/>
      <c r="N27" s="13">
        <f t="shared" si="3"/>
        <v>47.7</v>
      </c>
      <c r="O27" s="14">
        <f t="shared" si="4"/>
        <v>0</v>
      </c>
      <c r="P27" s="14">
        <v>0</v>
      </c>
      <c r="Q27" s="14">
        <f t="shared" si="5"/>
        <v>-1.9080000000000001</v>
      </c>
      <c r="R27" s="15">
        <f t="shared" si="6"/>
        <v>45.792000000000002</v>
      </c>
      <c r="S27" s="16"/>
      <c r="T27" s="17">
        <v>15</v>
      </c>
      <c r="U27" s="14">
        <f t="shared" si="1"/>
        <v>6.8688000000000002</v>
      </c>
      <c r="V27" s="18">
        <v>8.6999999999999994E-2</v>
      </c>
      <c r="W27" s="19">
        <f t="shared" si="7"/>
        <v>4.1498999999999997</v>
      </c>
      <c r="X27" s="5"/>
      <c r="Y27" s="4">
        <f t="shared" si="2"/>
        <v>34.773299999999999</v>
      </c>
    </row>
    <row r="28" spans="1:25" x14ac:dyDescent="0.2">
      <c r="A28" s="6">
        <v>201511</v>
      </c>
      <c r="B28" s="7" t="s">
        <v>54</v>
      </c>
      <c r="C28" s="7" t="s">
        <v>25</v>
      </c>
      <c r="D28" s="8" t="s">
        <v>53</v>
      </c>
      <c r="E28" s="9">
        <v>41285</v>
      </c>
      <c r="F28" s="9" t="s">
        <v>27</v>
      </c>
      <c r="G28" s="7" t="s">
        <v>92</v>
      </c>
      <c r="H28" s="7" t="s">
        <v>55</v>
      </c>
      <c r="I28" s="10">
        <v>23.85</v>
      </c>
      <c r="J28" s="11">
        <v>1</v>
      </c>
      <c r="K28" s="12">
        <v>0</v>
      </c>
      <c r="L28" s="12">
        <v>1</v>
      </c>
      <c r="M28" s="12"/>
      <c r="N28" s="13">
        <f t="shared" si="3"/>
        <v>23.85</v>
      </c>
      <c r="O28" s="14">
        <f t="shared" si="4"/>
        <v>0</v>
      </c>
      <c r="P28" s="14">
        <v>0</v>
      </c>
      <c r="Q28" s="14">
        <f t="shared" si="5"/>
        <v>-0.95400000000000007</v>
      </c>
      <c r="R28" s="15">
        <f t="shared" si="6"/>
        <v>22.896000000000001</v>
      </c>
      <c r="S28" s="16"/>
      <c r="T28" s="17">
        <v>15</v>
      </c>
      <c r="U28" s="14">
        <f t="shared" si="1"/>
        <v>3.4344000000000001</v>
      </c>
      <c r="V28" s="18">
        <v>8.6999999999999994E-2</v>
      </c>
      <c r="W28" s="19">
        <f t="shared" si="7"/>
        <v>2.0749499999999999</v>
      </c>
      <c r="X28" s="5"/>
      <c r="Y28" s="4">
        <f t="shared" si="2"/>
        <v>17.386649999999999</v>
      </c>
    </row>
    <row r="29" spans="1:25" x14ac:dyDescent="0.2">
      <c r="A29" s="6">
        <v>201512</v>
      </c>
      <c r="B29" s="7" t="s">
        <v>54</v>
      </c>
      <c r="C29" s="7" t="s">
        <v>25</v>
      </c>
      <c r="D29" s="8" t="s">
        <v>53</v>
      </c>
      <c r="E29" s="9">
        <v>41285</v>
      </c>
      <c r="F29" s="9" t="s">
        <v>27</v>
      </c>
      <c r="G29" s="7" t="s">
        <v>92</v>
      </c>
      <c r="H29" s="7" t="s">
        <v>55</v>
      </c>
      <c r="I29" s="10">
        <v>23.85</v>
      </c>
      <c r="J29" s="11">
        <v>3</v>
      </c>
      <c r="K29" s="12">
        <v>0</v>
      </c>
      <c r="L29" s="12">
        <v>3</v>
      </c>
      <c r="M29" s="12"/>
      <c r="N29" s="13">
        <f t="shared" si="3"/>
        <v>71.550000000000011</v>
      </c>
      <c r="O29" s="14">
        <f t="shared" si="4"/>
        <v>0</v>
      </c>
      <c r="P29" s="14">
        <v>0</v>
      </c>
      <c r="Q29" s="14">
        <f t="shared" si="5"/>
        <v>-2.8620000000000005</v>
      </c>
      <c r="R29" s="15">
        <f t="shared" si="6"/>
        <v>68.688000000000017</v>
      </c>
      <c r="S29" s="16"/>
      <c r="T29" s="17">
        <v>15</v>
      </c>
      <c r="U29" s="14">
        <f t="shared" si="1"/>
        <v>10.303200000000002</v>
      </c>
      <c r="V29" s="18">
        <v>8.6999999999999994E-2</v>
      </c>
      <c r="W29" s="19">
        <f t="shared" si="7"/>
        <v>6.2248500000000009</v>
      </c>
      <c r="X29" s="5"/>
      <c r="Y29" s="4">
        <f t="shared" si="2"/>
        <v>52.159950000000009</v>
      </c>
    </row>
    <row r="30" spans="1:25" x14ac:dyDescent="0.2">
      <c r="A30" s="6">
        <v>201510</v>
      </c>
      <c r="B30" s="7" t="s">
        <v>56</v>
      </c>
      <c r="C30" s="7" t="s">
        <v>42</v>
      </c>
      <c r="D30" s="8" t="s">
        <v>57</v>
      </c>
      <c r="E30" s="9">
        <v>41642</v>
      </c>
      <c r="F30" s="9" t="s">
        <v>27</v>
      </c>
      <c r="G30" s="7" t="s">
        <v>88</v>
      </c>
      <c r="H30" s="7" t="s">
        <v>35</v>
      </c>
      <c r="I30" s="10">
        <v>14.5</v>
      </c>
      <c r="J30" s="11">
        <v>20</v>
      </c>
      <c r="K30" s="12">
        <v>0</v>
      </c>
      <c r="L30" s="12">
        <v>20</v>
      </c>
      <c r="M30" s="12"/>
      <c r="N30" s="13">
        <f t="shared" si="3"/>
        <v>290</v>
      </c>
      <c r="O30" s="14">
        <f t="shared" si="4"/>
        <v>0</v>
      </c>
      <c r="P30" s="14">
        <v>-56.6</v>
      </c>
      <c r="Q30" s="14">
        <f t="shared" si="5"/>
        <v>-9.3360000000000003</v>
      </c>
      <c r="R30" s="15">
        <f t="shared" si="6"/>
        <v>224.06399999999999</v>
      </c>
      <c r="S30" s="16"/>
      <c r="T30" s="17">
        <v>15</v>
      </c>
      <c r="U30" s="14">
        <f t="shared" si="1"/>
        <v>33.6096</v>
      </c>
      <c r="V30" s="18">
        <v>8.6999999999999994E-2</v>
      </c>
      <c r="W30" s="19">
        <f t="shared" si="7"/>
        <v>25.229999999999997</v>
      </c>
      <c r="X30" s="5"/>
      <c r="Y30" s="4">
        <f t="shared" si="2"/>
        <v>165.2244</v>
      </c>
    </row>
    <row r="31" spans="1:25" x14ac:dyDescent="0.2">
      <c r="A31" s="6">
        <v>201511</v>
      </c>
      <c r="B31" s="7" t="s">
        <v>56</v>
      </c>
      <c r="C31" s="7" t="s">
        <v>42</v>
      </c>
      <c r="D31" s="8" t="s">
        <v>57</v>
      </c>
      <c r="E31" s="9">
        <v>41642</v>
      </c>
      <c r="F31" s="9" t="s">
        <v>27</v>
      </c>
      <c r="G31" s="7" t="s">
        <v>88</v>
      </c>
      <c r="H31" s="7" t="s">
        <v>35</v>
      </c>
      <c r="I31" s="10">
        <v>14.5</v>
      </c>
      <c r="J31" s="11">
        <v>6</v>
      </c>
      <c r="K31" s="12">
        <v>0</v>
      </c>
      <c r="L31" s="12">
        <v>6</v>
      </c>
      <c r="M31" s="12"/>
      <c r="N31" s="13">
        <f t="shared" si="3"/>
        <v>87</v>
      </c>
      <c r="O31" s="14">
        <f t="shared" si="4"/>
        <v>0</v>
      </c>
      <c r="P31" s="14">
        <v>-16.98</v>
      </c>
      <c r="Q31" s="14">
        <f t="shared" si="5"/>
        <v>-2.8007999999999997</v>
      </c>
      <c r="R31" s="15">
        <f t="shared" si="6"/>
        <v>67.219200000000001</v>
      </c>
      <c r="S31" s="16"/>
      <c r="T31" s="17">
        <v>15</v>
      </c>
      <c r="U31" s="14">
        <f t="shared" si="1"/>
        <v>10.082879999999999</v>
      </c>
      <c r="V31" s="18">
        <v>8.6999999999999994E-2</v>
      </c>
      <c r="W31" s="19">
        <f t="shared" si="7"/>
        <v>7.5689999999999991</v>
      </c>
      <c r="X31" s="5"/>
      <c r="Y31" s="4">
        <f t="shared" si="2"/>
        <v>49.567319999999995</v>
      </c>
    </row>
    <row r="32" spans="1:25" x14ac:dyDescent="0.2">
      <c r="A32" s="6">
        <v>201512</v>
      </c>
      <c r="B32" s="7" t="s">
        <v>56</v>
      </c>
      <c r="C32" s="7" t="s">
        <v>42</v>
      </c>
      <c r="D32" s="8" t="s">
        <v>57</v>
      </c>
      <c r="E32" s="9">
        <v>41642</v>
      </c>
      <c r="F32" s="9" t="s">
        <v>27</v>
      </c>
      <c r="G32" s="7" t="s">
        <v>88</v>
      </c>
      <c r="H32" s="7" t="s">
        <v>35</v>
      </c>
      <c r="I32" s="10">
        <v>14.5</v>
      </c>
      <c r="J32" s="11">
        <v>35</v>
      </c>
      <c r="K32" s="12">
        <v>0</v>
      </c>
      <c r="L32" s="12">
        <v>35</v>
      </c>
      <c r="M32" s="12"/>
      <c r="N32" s="13">
        <f t="shared" si="3"/>
        <v>507.5</v>
      </c>
      <c r="O32" s="14">
        <f t="shared" si="4"/>
        <v>0</v>
      </c>
      <c r="P32" s="14">
        <v>-96.94</v>
      </c>
      <c r="Q32" s="14">
        <f t="shared" si="5"/>
        <v>-16.4224</v>
      </c>
      <c r="R32" s="15">
        <f t="shared" si="6"/>
        <v>394.13760000000002</v>
      </c>
      <c r="S32" s="16"/>
      <c r="T32" s="17">
        <v>15</v>
      </c>
      <c r="U32" s="14">
        <f t="shared" si="1"/>
        <v>59.120640000000002</v>
      </c>
      <c r="V32" s="18">
        <v>8.6999999999999994E-2</v>
      </c>
      <c r="W32" s="19">
        <f t="shared" si="7"/>
        <v>44.152499999999996</v>
      </c>
      <c r="X32" s="5"/>
      <c r="Y32" s="4">
        <f t="shared" si="2"/>
        <v>290.86446000000007</v>
      </c>
    </row>
    <row r="33" spans="1:25" x14ac:dyDescent="0.2">
      <c r="A33" s="6">
        <v>201510</v>
      </c>
      <c r="B33" s="7" t="s">
        <v>58</v>
      </c>
      <c r="C33" s="7" t="s">
        <v>59</v>
      </c>
      <c r="D33" s="8" t="s">
        <v>60</v>
      </c>
      <c r="E33" s="9">
        <v>41579</v>
      </c>
      <c r="F33" s="9" t="s">
        <v>27</v>
      </c>
      <c r="G33" s="7" t="s">
        <v>93</v>
      </c>
      <c r="H33" s="7" t="s">
        <v>61</v>
      </c>
      <c r="I33" s="10">
        <v>5.3</v>
      </c>
      <c r="J33" s="11">
        <v>9</v>
      </c>
      <c r="K33" s="12">
        <v>-1</v>
      </c>
      <c r="L33" s="12">
        <v>8</v>
      </c>
      <c r="M33" s="12"/>
      <c r="N33" s="13">
        <f t="shared" si="3"/>
        <v>47.699999999999996</v>
      </c>
      <c r="O33" s="14">
        <f t="shared" si="4"/>
        <v>-5.3</v>
      </c>
      <c r="P33" s="14">
        <v>-2.64</v>
      </c>
      <c r="Q33" s="14">
        <f t="shared" si="5"/>
        <v>-1.5904</v>
      </c>
      <c r="R33" s="15">
        <f t="shared" si="6"/>
        <v>38.169599999999996</v>
      </c>
      <c r="S33" s="16"/>
      <c r="T33" s="17">
        <v>15</v>
      </c>
      <c r="U33" s="14">
        <f t="shared" si="1"/>
        <v>5.7254399999999999</v>
      </c>
      <c r="V33" s="18">
        <v>8.6999999999999994E-2</v>
      </c>
      <c r="W33" s="19">
        <f t="shared" si="7"/>
        <v>3.6887999999999996</v>
      </c>
      <c r="X33" s="5"/>
      <c r="Y33" s="4">
        <f t="shared" si="2"/>
        <v>28.755359999999996</v>
      </c>
    </row>
    <row r="34" spans="1:25" x14ac:dyDescent="0.2">
      <c r="A34" s="6">
        <v>201511</v>
      </c>
      <c r="B34" s="7" t="s">
        <v>58</v>
      </c>
      <c r="C34" s="7" t="s">
        <v>59</v>
      </c>
      <c r="D34" s="8" t="s">
        <v>60</v>
      </c>
      <c r="E34" s="9">
        <v>41579</v>
      </c>
      <c r="F34" s="9" t="s">
        <v>27</v>
      </c>
      <c r="G34" s="7" t="s">
        <v>93</v>
      </c>
      <c r="H34" s="7" t="s">
        <v>61</v>
      </c>
      <c r="I34" s="10">
        <v>5.3</v>
      </c>
      <c r="J34" s="11">
        <v>3</v>
      </c>
      <c r="K34" s="12">
        <v>0</v>
      </c>
      <c r="L34" s="12">
        <v>3</v>
      </c>
      <c r="M34" s="12"/>
      <c r="N34" s="13">
        <f t="shared" si="3"/>
        <v>15.899999999999999</v>
      </c>
      <c r="O34" s="14">
        <f t="shared" si="4"/>
        <v>0</v>
      </c>
      <c r="P34" s="14">
        <v>-0.99</v>
      </c>
      <c r="Q34" s="14">
        <f t="shared" si="5"/>
        <v>-0.59639999999999993</v>
      </c>
      <c r="R34" s="15">
        <f t="shared" si="6"/>
        <v>14.313599999999999</v>
      </c>
      <c r="S34" s="16"/>
      <c r="T34" s="17">
        <v>15</v>
      </c>
      <c r="U34" s="14">
        <f t="shared" si="1"/>
        <v>2.1470399999999996</v>
      </c>
      <c r="V34" s="18">
        <v>8.6999999999999994E-2</v>
      </c>
      <c r="W34" s="19">
        <f t="shared" si="7"/>
        <v>1.3832999999999998</v>
      </c>
      <c r="X34" s="5"/>
      <c r="Y34" s="4">
        <f t="shared" si="2"/>
        <v>10.78326</v>
      </c>
    </row>
    <row r="35" spans="1:25" x14ac:dyDescent="0.2">
      <c r="A35" s="6">
        <v>201512</v>
      </c>
      <c r="B35" s="7" t="s">
        <v>58</v>
      </c>
      <c r="C35" s="7" t="s">
        <v>59</v>
      </c>
      <c r="D35" s="8" t="s">
        <v>60</v>
      </c>
      <c r="E35" s="9">
        <v>41579</v>
      </c>
      <c r="F35" s="9" t="s">
        <v>27</v>
      </c>
      <c r="G35" s="7" t="s">
        <v>93</v>
      </c>
      <c r="H35" s="7" t="s">
        <v>61</v>
      </c>
      <c r="I35" s="10">
        <v>5.3</v>
      </c>
      <c r="J35" s="11">
        <v>2</v>
      </c>
      <c r="K35" s="12">
        <v>0</v>
      </c>
      <c r="L35" s="12">
        <v>2</v>
      </c>
      <c r="M35" s="12"/>
      <c r="N35" s="13">
        <f t="shared" si="3"/>
        <v>10.6</v>
      </c>
      <c r="O35" s="14">
        <f t="shared" si="4"/>
        <v>0</v>
      </c>
      <c r="P35" s="14">
        <v>-0.66</v>
      </c>
      <c r="Q35" s="14">
        <f t="shared" si="5"/>
        <v>-0.39760000000000001</v>
      </c>
      <c r="R35" s="15">
        <f t="shared" si="6"/>
        <v>9.5423999999999989</v>
      </c>
      <c r="S35" s="16"/>
      <c r="T35" s="17">
        <v>15</v>
      </c>
      <c r="U35" s="14">
        <f t="shared" si="1"/>
        <v>1.43136</v>
      </c>
      <c r="V35" s="18">
        <v>8.6999999999999994E-2</v>
      </c>
      <c r="W35" s="19">
        <f t="shared" si="7"/>
        <v>0.92219999999999991</v>
      </c>
      <c r="X35" s="5"/>
      <c r="Y35" s="4">
        <f t="shared" si="2"/>
        <v>7.188839999999999</v>
      </c>
    </row>
    <row r="36" spans="1:25" x14ac:dyDescent="0.2">
      <c r="A36" s="6">
        <v>201510</v>
      </c>
      <c r="B36" s="7" t="s">
        <v>62</v>
      </c>
      <c r="C36" s="7" t="s">
        <v>63</v>
      </c>
      <c r="D36" s="8" t="s">
        <v>64</v>
      </c>
      <c r="E36" s="9">
        <v>41705</v>
      </c>
      <c r="F36" s="9" t="s">
        <v>27</v>
      </c>
      <c r="G36" s="7" t="s">
        <v>88</v>
      </c>
      <c r="H36" s="7" t="s">
        <v>35</v>
      </c>
      <c r="I36" s="10">
        <v>14.5</v>
      </c>
      <c r="J36" s="11">
        <v>4</v>
      </c>
      <c r="K36" s="12">
        <v>0</v>
      </c>
      <c r="L36" s="12">
        <v>4</v>
      </c>
      <c r="M36" s="12"/>
      <c r="N36" s="13">
        <f t="shared" si="3"/>
        <v>58</v>
      </c>
      <c r="O36" s="14">
        <f t="shared" si="4"/>
        <v>0</v>
      </c>
      <c r="P36" s="14">
        <v>-7.1</v>
      </c>
      <c r="Q36" s="14">
        <f t="shared" si="5"/>
        <v>-2.036</v>
      </c>
      <c r="R36" s="15">
        <f t="shared" si="6"/>
        <v>48.863999999999997</v>
      </c>
      <c r="S36" s="16"/>
      <c r="T36" s="17">
        <v>15</v>
      </c>
      <c r="U36" s="14">
        <f t="shared" si="1"/>
        <v>7.3295999999999992</v>
      </c>
      <c r="V36" s="18">
        <v>8.6999999999999994E-2</v>
      </c>
      <c r="W36" s="19">
        <f t="shared" si="7"/>
        <v>5.0459999999999994</v>
      </c>
      <c r="X36" s="5"/>
      <c r="Y36" s="4">
        <f t="shared" si="2"/>
        <v>36.488399999999999</v>
      </c>
    </row>
    <row r="37" spans="1:25" x14ac:dyDescent="0.2">
      <c r="A37" s="6">
        <v>201511</v>
      </c>
      <c r="B37" s="7" t="s">
        <v>62</v>
      </c>
      <c r="C37" s="7" t="s">
        <v>63</v>
      </c>
      <c r="D37" s="8" t="s">
        <v>64</v>
      </c>
      <c r="E37" s="9">
        <v>41705</v>
      </c>
      <c r="F37" s="9" t="s">
        <v>27</v>
      </c>
      <c r="G37" s="7" t="s">
        <v>88</v>
      </c>
      <c r="H37" s="7" t="s">
        <v>35</v>
      </c>
      <c r="I37" s="10">
        <v>14.5</v>
      </c>
      <c r="J37" s="11">
        <v>2</v>
      </c>
      <c r="K37" s="12">
        <v>0</v>
      </c>
      <c r="L37" s="12">
        <v>2</v>
      </c>
      <c r="M37" s="12"/>
      <c r="N37" s="13">
        <f t="shared" si="3"/>
        <v>29</v>
      </c>
      <c r="O37" s="14">
        <f t="shared" si="4"/>
        <v>0</v>
      </c>
      <c r="P37" s="14">
        <v>-1.44</v>
      </c>
      <c r="Q37" s="14">
        <f t="shared" si="5"/>
        <v>-1.1024</v>
      </c>
      <c r="R37" s="15">
        <f t="shared" si="6"/>
        <v>26.457599999999999</v>
      </c>
      <c r="S37" s="16"/>
      <c r="T37" s="17">
        <v>15</v>
      </c>
      <c r="U37" s="14">
        <f t="shared" si="1"/>
        <v>3.9686399999999997</v>
      </c>
      <c r="V37" s="18">
        <v>8.6999999999999994E-2</v>
      </c>
      <c r="W37" s="19">
        <f t="shared" si="7"/>
        <v>2.5229999999999997</v>
      </c>
      <c r="X37" s="5"/>
      <c r="Y37" s="4">
        <f t="shared" si="2"/>
        <v>19.965959999999999</v>
      </c>
    </row>
    <row r="38" spans="1:25" x14ac:dyDescent="0.2">
      <c r="A38" s="6">
        <v>201512</v>
      </c>
      <c r="B38" s="7" t="s">
        <v>62</v>
      </c>
      <c r="C38" s="7" t="s">
        <v>63</v>
      </c>
      <c r="D38" s="8" t="s">
        <v>64</v>
      </c>
      <c r="E38" s="9">
        <v>41705</v>
      </c>
      <c r="F38" s="9" t="s">
        <v>27</v>
      </c>
      <c r="G38" s="7" t="s">
        <v>88</v>
      </c>
      <c r="H38" s="7" t="s">
        <v>35</v>
      </c>
      <c r="I38" s="10">
        <v>14.5</v>
      </c>
      <c r="J38" s="11">
        <v>2</v>
      </c>
      <c r="K38" s="12">
        <v>-1</v>
      </c>
      <c r="L38" s="12">
        <v>1</v>
      </c>
      <c r="M38" s="12"/>
      <c r="N38" s="13">
        <f t="shared" si="3"/>
        <v>29</v>
      </c>
      <c r="O38" s="14">
        <f t="shared" si="4"/>
        <v>-14.5</v>
      </c>
      <c r="P38" s="14">
        <v>-2.83</v>
      </c>
      <c r="Q38" s="14">
        <f t="shared" si="5"/>
        <v>-0.46679999999999999</v>
      </c>
      <c r="R38" s="15">
        <f t="shared" si="6"/>
        <v>11.203200000000001</v>
      </c>
      <c r="S38" s="16"/>
      <c r="T38" s="17">
        <v>15</v>
      </c>
      <c r="U38" s="14">
        <f t="shared" si="1"/>
        <v>1.68048</v>
      </c>
      <c r="V38" s="18">
        <v>8.6999999999999994E-2</v>
      </c>
      <c r="W38" s="19">
        <f t="shared" si="7"/>
        <v>1.2614999999999998</v>
      </c>
      <c r="X38" s="5"/>
      <c r="Y38" s="4">
        <f t="shared" si="2"/>
        <v>8.2612200000000016</v>
      </c>
    </row>
    <row r="39" spans="1:25" x14ac:dyDescent="0.2">
      <c r="A39" s="6">
        <v>201512</v>
      </c>
      <c r="B39" s="7" t="s">
        <v>65</v>
      </c>
      <c r="C39" s="7" t="s">
        <v>42</v>
      </c>
      <c r="D39" s="8" t="s">
        <v>66</v>
      </c>
      <c r="E39" s="9">
        <v>41642</v>
      </c>
      <c r="F39" s="9" t="s">
        <v>27</v>
      </c>
      <c r="G39" s="7" t="s">
        <v>91</v>
      </c>
      <c r="H39" s="7" t="s">
        <v>67</v>
      </c>
      <c r="I39" s="10" t="s">
        <v>68</v>
      </c>
      <c r="J39" s="11">
        <v>0</v>
      </c>
      <c r="K39" s="12">
        <v>0</v>
      </c>
      <c r="L39" s="12">
        <v>0</v>
      </c>
      <c r="M39" s="12"/>
      <c r="N39" s="13">
        <f t="shared" si="3"/>
        <v>0</v>
      </c>
      <c r="O39" s="14">
        <f t="shared" si="4"/>
        <v>0</v>
      </c>
      <c r="P39" s="14">
        <v>0</v>
      </c>
      <c r="Q39" s="14">
        <f t="shared" si="5"/>
        <v>0</v>
      </c>
      <c r="R39" s="15">
        <f t="shared" si="6"/>
        <v>0</v>
      </c>
      <c r="S39" s="16"/>
      <c r="T39" s="17">
        <v>15</v>
      </c>
      <c r="U39" s="14">
        <f t="shared" si="1"/>
        <v>0</v>
      </c>
      <c r="V39" s="18">
        <v>8.6999999999999994E-2</v>
      </c>
      <c r="W39" s="19">
        <f t="shared" si="7"/>
        <v>0</v>
      </c>
      <c r="X39" s="5"/>
      <c r="Y39" s="4">
        <f t="shared" si="2"/>
        <v>0</v>
      </c>
    </row>
    <row r="40" spans="1:25" x14ac:dyDescent="0.2">
      <c r="A40" s="6">
        <v>201510</v>
      </c>
      <c r="B40" s="7" t="s">
        <v>69</v>
      </c>
      <c r="C40" s="7" t="s">
        <v>70</v>
      </c>
      <c r="D40" s="8" t="s">
        <v>71</v>
      </c>
      <c r="E40" s="9">
        <v>41747</v>
      </c>
      <c r="F40" s="9" t="s">
        <v>27</v>
      </c>
      <c r="G40" s="7" t="s">
        <v>93</v>
      </c>
      <c r="H40" s="7" t="s">
        <v>72</v>
      </c>
      <c r="I40" s="10">
        <v>6.5</v>
      </c>
      <c r="J40" s="11">
        <v>3</v>
      </c>
      <c r="K40" s="12">
        <v>0</v>
      </c>
      <c r="L40" s="12">
        <v>3</v>
      </c>
      <c r="M40" s="12"/>
      <c r="N40" s="13">
        <f t="shared" si="3"/>
        <v>19.5</v>
      </c>
      <c r="O40" s="14">
        <f t="shared" si="4"/>
        <v>0</v>
      </c>
      <c r="P40" s="14">
        <v>-2.76</v>
      </c>
      <c r="Q40" s="14">
        <f t="shared" si="5"/>
        <v>-0.66960000000000008</v>
      </c>
      <c r="R40" s="15">
        <f t="shared" si="6"/>
        <v>16.070399999999999</v>
      </c>
      <c r="S40" s="16"/>
      <c r="T40" s="17">
        <v>15</v>
      </c>
      <c r="U40" s="14">
        <f t="shared" si="1"/>
        <v>2.4105599999999998</v>
      </c>
      <c r="V40" s="18">
        <v>8.6999999999999994E-2</v>
      </c>
      <c r="W40" s="19">
        <f t="shared" si="7"/>
        <v>1.6964999999999999</v>
      </c>
      <c r="X40" s="5"/>
      <c r="Y40" s="4">
        <f t="shared" si="2"/>
        <v>11.963339999999999</v>
      </c>
    </row>
    <row r="41" spans="1:25" x14ac:dyDescent="0.2">
      <c r="A41" s="6">
        <v>201511</v>
      </c>
      <c r="B41" s="7" t="s">
        <v>69</v>
      </c>
      <c r="C41" s="7" t="s">
        <v>70</v>
      </c>
      <c r="D41" s="8" t="s">
        <v>71</v>
      </c>
      <c r="E41" s="9">
        <v>41747</v>
      </c>
      <c r="F41" s="9" t="s">
        <v>27</v>
      </c>
      <c r="G41" s="7" t="s">
        <v>93</v>
      </c>
      <c r="H41" s="7" t="s">
        <v>72</v>
      </c>
      <c r="I41" s="10">
        <v>6.5</v>
      </c>
      <c r="J41" s="11">
        <v>1</v>
      </c>
      <c r="K41" s="12">
        <v>0</v>
      </c>
      <c r="L41" s="12">
        <v>1</v>
      </c>
      <c r="M41" s="12"/>
      <c r="N41" s="13">
        <f t="shared" si="3"/>
        <v>6.5</v>
      </c>
      <c r="O41" s="14">
        <f t="shared" si="4"/>
        <v>0</v>
      </c>
      <c r="P41" s="14">
        <v>-0.92</v>
      </c>
      <c r="Q41" s="14">
        <f t="shared" si="5"/>
        <v>-0.22320000000000001</v>
      </c>
      <c r="R41" s="15">
        <f t="shared" si="6"/>
        <v>5.3567999999999998</v>
      </c>
      <c r="S41" s="16"/>
      <c r="T41" s="17">
        <v>15</v>
      </c>
      <c r="U41" s="14">
        <f t="shared" si="1"/>
        <v>0.80352000000000001</v>
      </c>
      <c r="V41" s="18">
        <v>8.6999999999999994E-2</v>
      </c>
      <c r="W41" s="19">
        <f t="shared" si="7"/>
        <v>0.5655</v>
      </c>
      <c r="X41" s="5"/>
      <c r="Y41" s="4">
        <f t="shared" si="2"/>
        <v>3.9877799999999999</v>
      </c>
    </row>
    <row r="42" spans="1:25" x14ac:dyDescent="0.2">
      <c r="A42" s="6">
        <v>201512</v>
      </c>
      <c r="B42" s="7" t="s">
        <v>69</v>
      </c>
      <c r="C42" s="7" t="s">
        <v>70</v>
      </c>
      <c r="D42" s="8" t="s">
        <v>71</v>
      </c>
      <c r="E42" s="9">
        <v>41747</v>
      </c>
      <c r="F42" s="9" t="s">
        <v>27</v>
      </c>
      <c r="G42" s="7" t="s">
        <v>93</v>
      </c>
      <c r="H42" s="7" t="s">
        <v>72</v>
      </c>
      <c r="I42" s="10">
        <v>6.5</v>
      </c>
      <c r="J42" s="11">
        <v>2</v>
      </c>
      <c r="K42" s="12">
        <v>0</v>
      </c>
      <c r="L42" s="12">
        <v>2</v>
      </c>
      <c r="M42" s="12"/>
      <c r="N42" s="13">
        <f t="shared" si="3"/>
        <v>13</v>
      </c>
      <c r="O42" s="14">
        <f t="shared" si="4"/>
        <v>0</v>
      </c>
      <c r="P42" s="14">
        <v>-1.24</v>
      </c>
      <c r="Q42" s="14">
        <f t="shared" si="5"/>
        <v>-0.47039999999999998</v>
      </c>
      <c r="R42" s="15">
        <f t="shared" si="6"/>
        <v>11.2896</v>
      </c>
      <c r="S42" s="16"/>
      <c r="T42" s="17">
        <v>15</v>
      </c>
      <c r="U42" s="14">
        <f t="shared" si="1"/>
        <v>1.6934399999999998</v>
      </c>
      <c r="V42" s="18">
        <v>8.6999999999999994E-2</v>
      </c>
      <c r="W42" s="19">
        <f t="shared" si="7"/>
        <v>1.131</v>
      </c>
      <c r="X42" s="5"/>
      <c r="Y42" s="4">
        <f t="shared" si="2"/>
        <v>8.4651600000000009</v>
      </c>
    </row>
    <row r="43" spans="1:25" x14ac:dyDescent="0.2">
      <c r="A43" s="6">
        <v>201510</v>
      </c>
      <c r="B43" s="7" t="s">
        <v>73</v>
      </c>
      <c r="C43" s="7" t="s">
        <v>74</v>
      </c>
      <c r="D43" s="8" t="s">
        <v>75</v>
      </c>
      <c r="E43" s="9">
        <v>41873</v>
      </c>
      <c r="F43" s="9" t="s">
        <v>27</v>
      </c>
      <c r="G43" s="7" t="s">
        <v>88</v>
      </c>
      <c r="H43" s="7" t="s">
        <v>35</v>
      </c>
      <c r="I43" s="10">
        <v>11.4840425531915</v>
      </c>
      <c r="J43" s="11">
        <v>95</v>
      </c>
      <c r="K43" s="12">
        <v>-1</v>
      </c>
      <c r="L43" s="12">
        <v>94</v>
      </c>
      <c r="M43" s="12"/>
      <c r="N43" s="13">
        <f t="shared" si="3"/>
        <v>1090.9840425531925</v>
      </c>
      <c r="O43" s="14">
        <f t="shared" si="4"/>
        <v>-11.4840425531915</v>
      </c>
      <c r="P43" s="14">
        <v>-224.73</v>
      </c>
      <c r="Q43" s="14">
        <f t="shared" si="5"/>
        <v>-34.190800000000038</v>
      </c>
      <c r="R43" s="15">
        <f t="shared" si="6"/>
        <v>820.57920000000081</v>
      </c>
      <c r="S43" s="16"/>
      <c r="T43" s="17">
        <v>15</v>
      </c>
      <c r="U43" s="14">
        <f t="shared" si="1"/>
        <v>123.08688000000012</v>
      </c>
      <c r="V43" s="18">
        <v>8.6999999999999994E-2</v>
      </c>
      <c r="W43" s="19">
        <f t="shared" si="7"/>
        <v>93.91650000000007</v>
      </c>
      <c r="X43" s="5"/>
      <c r="Y43" s="4">
        <f t="shared" si="2"/>
        <v>603.5758200000007</v>
      </c>
    </row>
    <row r="44" spans="1:25" x14ac:dyDescent="0.2">
      <c r="A44" s="6">
        <v>201511</v>
      </c>
      <c r="B44" s="7" t="s">
        <v>73</v>
      </c>
      <c r="C44" s="7" t="s">
        <v>74</v>
      </c>
      <c r="D44" s="8" t="s">
        <v>75</v>
      </c>
      <c r="E44" s="9">
        <v>41873</v>
      </c>
      <c r="F44" s="9" t="s">
        <v>27</v>
      </c>
      <c r="G44" s="7" t="s">
        <v>88</v>
      </c>
      <c r="H44" s="7" t="s">
        <v>35</v>
      </c>
      <c r="I44" s="10">
        <v>11.28</v>
      </c>
      <c r="J44" s="11">
        <v>75</v>
      </c>
      <c r="K44" s="12">
        <v>0</v>
      </c>
      <c r="L44" s="12">
        <v>75</v>
      </c>
      <c r="M44" s="12"/>
      <c r="N44" s="13">
        <f t="shared" si="3"/>
        <v>846</v>
      </c>
      <c r="O44" s="14">
        <f t="shared" si="4"/>
        <v>0</v>
      </c>
      <c r="P44" s="14">
        <v>-183.3</v>
      </c>
      <c r="Q44" s="14">
        <f t="shared" si="5"/>
        <v>-26.508000000000003</v>
      </c>
      <c r="R44" s="15">
        <f t="shared" si="6"/>
        <v>636.19200000000001</v>
      </c>
      <c r="S44" s="16"/>
      <c r="T44" s="17">
        <v>15</v>
      </c>
      <c r="U44" s="14">
        <f t="shared" si="1"/>
        <v>95.42880000000001</v>
      </c>
      <c r="V44" s="18">
        <v>8.6999999999999994E-2</v>
      </c>
      <c r="W44" s="19">
        <f t="shared" si="7"/>
        <v>73.60199999999999</v>
      </c>
      <c r="X44" s="5"/>
      <c r="Y44" s="4">
        <f t="shared" si="2"/>
        <v>467.16120000000001</v>
      </c>
    </row>
    <row r="45" spans="1:25" x14ac:dyDescent="0.2">
      <c r="A45" s="6">
        <v>201512</v>
      </c>
      <c r="B45" s="7" t="s">
        <v>73</v>
      </c>
      <c r="C45" s="7" t="s">
        <v>74</v>
      </c>
      <c r="D45" s="8" t="s">
        <v>75</v>
      </c>
      <c r="E45" s="9">
        <v>41873</v>
      </c>
      <c r="F45" s="9" t="s">
        <v>27</v>
      </c>
      <c r="G45" s="7" t="s">
        <v>88</v>
      </c>
      <c r="H45" s="7" t="s">
        <v>35</v>
      </c>
      <c r="I45" s="10">
        <v>11.35</v>
      </c>
      <c r="J45" s="11">
        <v>121</v>
      </c>
      <c r="K45" s="12">
        <v>-1</v>
      </c>
      <c r="L45" s="12">
        <v>120</v>
      </c>
      <c r="M45" s="12"/>
      <c r="N45" s="13">
        <f t="shared" si="3"/>
        <v>1373.35</v>
      </c>
      <c r="O45" s="14">
        <f t="shared" si="4"/>
        <v>-11.35</v>
      </c>
      <c r="P45" s="14">
        <v>-296.49</v>
      </c>
      <c r="Q45" s="14">
        <f t="shared" si="5"/>
        <v>-42.620400000000004</v>
      </c>
      <c r="R45" s="15">
        <f t="shared" si="6"/>
        <v>1022.8896</v>
      </c>
      <c r="S45" s="16"/>
      <c r="T45" s="17">
        <v>15</v>
      </c>
      <c r="U45" s="14">
        <f t="shared" si="1"/>
        <v>153.43343999999999</v>
      </c>
      <c r="V45" s="18">
        <v>8.6999999999999994E-2</v>
      </c>
      <c r="W45" s="19">
        <f t="shared" si="7"/>
        <v>118.49399999999999</v>
      </c>
      <c r="X45" s="5"/>
      <c r="Y45" s="4">
        <f t="shared" si="2"/>
        <v>750.96215999999993</v>
      </c>
    </row>
    <row r="46" spans="1:25" x14ac:dyDescent="0.2">
      <c r="A46" s="6">
        <v>201511</v>
      </c>
      <c r="B46" s="7" t="s">
        <v>76</v>
      </c>
      <c r="C46" s="7" t="s">
        <v>74</v>
      </c>
      <c r="D46" s="8" t="s">
        <v>75</v>
      </c>
      <c r="E46" s="9">
        <v>41971</v>
      </c>
      <c r="F46" s="9" t="s">
        <v>27</v>
      </c>
      <c r="G46" s="7" t="s">
        <v>91</v>
      </c>
      <c r="H46" s="7" t="s">
        <v>77</v>
      </c>
      <c r="I46" s="10">
        <v>21.7076744186047</v>
      </c>
      <c r="J46" s="11">
        <v>43</v>
      </c>
      <c r="K46" s="12">
        <v>0</v>
      </c>
      <c r="L46" s="12">
        <v>43</v>
      </c>
      <c r="M46" s="12"/>
      <c r="N46" s="13">
        <f t="shared" si="3"/>
        <v>933.43000000000211</v>
      </c>
      <c r="O46" s="14">
        <f t="shared" si="4"/>
        <v>0</v>
      </c>
      <c r="P46" s="14">
        <v>0</v>
      </c>
      <c r="Q46" s="14">
        <f t="shared" si="5"/>
        <v>-37.337200000000088</v>
      </c>
      <c r="R46" s="15">
        <f t="shared" si="6"/>
        <v>896.09280000000206</v>
      </c>
      <c r="S46" s="16"/>
      <c r="T46" s="17">
        <v>15</v>
      </c>
      <c r="U46" s="14">
        <f t="shared" si="1"/>
        <v>134.4139200000003</v>
      </c>
      <c r="V46" s="18">
        <v>8.6999999999999994E-2</v>
      </c>
      <c r="W46" s="19">
        <f t="shared" si="7"/>
        <v>81.208410000000171</v>
      </c>
      <c r="X46" s="5"/>
      <c r="Y46" s="4">
        <f t="shared" si="2"/>
        <v>680.47047000000157</v>
      </c>
    </row>
    <row r="47" spans="1:25" x14ac:dyDescent="0.2">
      <c r="A47" s="6">
        <v>201511</v>
      </c>
      <c r="B47" s="7" t="s">
        <v>76</v>
      </c>
      <c r="C47" s="7" t="s">
        <v>74</v>
      </c>
      <c r="D47" s="8" t="s">
        <v>75</v>
      </c>
      <c r="E47" s="9">
        <v>41971</v>
      </c>
      <c r="F47" s="9" t="s">
        <v>27</v>
      </c>
      <c r="G47" s="7" t="s">
        <v>91</v>
      </c>
      <c r="H47" s="7" t="s">
        <v>78</v>
      </c>
      <c r="I47" s="10">
        <v>24.052416107382498</v>
      </c>
      <c r="J47" s="11">
        <v>149</v>
      </c>
      <c r="K47" s="12">
        <v>0</v>
      </c>
      <c r="L47" s="12">
        <v>149</v>
      </c>
      <c r="M47" s="12">
        <v>300</v>
      </c>
      <c r="N47" s="13">
        <f t="shared" si="3"/>
        <v>3583.8099999999922</v>
      </c>
      <c r="O47" s="14">
        <f t="shared" si="4"/>
        <v>0</v>
      </c>
      <c r="P47" s="14">
        <v>0</v>
      </c>
      <c r="Q47" s="14">
        <f t="shared" si="5"/>
        <v>-143.3523999999997</v>
      </c>
      <c r="R47" s="15">
        <f t="shared" si="6"/>
        <v>3440.4575999999925</v>
      </c>
      <c r="S47" s="16"/>
      <c r="T47" s="17">
        <v>15</v>
      </c>
      <c r="U47" s="14">
        <f t="shared" si="1"/>
        <v>516.06863999999882</v>
      </c>
      <c r="V47" s="18">
        <v>8.6999999999999994E-2</v>
      </c>
      <c r="W47" s="19">
        <f t="shared" si="7"/>
        <v>311.79146999999932</v>
      </c>
      <c r="X47" s="5"/>
      <c r="Y47" s="4">
        <f t="shared" si="2"/>
        <v>2612.5974899999947</v>
      </c>
    </row>
    <row r="48" spans="1:25" x14ac:dyDescent="0.2">
      <c r="A48" s="6">
        <v>201512</v>
      </c>
      <c r="B48" s="7" t="s">
        <v>76</v>
      </c>
      <c r="C48" s="7" t="s">
        <v>74</v>
      </c>
      <c r="D48" s="8" t="s">
        <v>75</v>
      </c>
      <c r="E48" s="9">
        <v>41971</v>
      </c>
      <c r="F48" s="9" t="s">
        <v>27</v>
      </c>
      <c r="G48" s="7" t="s">
        <v>91</v>
      </c>
      <c r="H48" s="7" t="s">
        <v>77</v>
      </c>
      <c r="I48" s="10">
        <v>20.95</v>
      </c>
      <c r="J48" s="11">
        <v>1</v>
      </c>
      <c r="K48" s="12">
        <v>0</v>
      </c>
      <c r="L48" s="12">
        <v>1</v>
      </c>
      <c r="M48" s="12">
        <v>1</v>
      </c>
      <c r="N48" s="13">
        <f t="shared" si="3"/>
        <v>20.95</v>
      </c>
      <c r="O48" s="14">
        <f t="shared" si="4"/>
        <v>0</v>
      </c>
      <c r="P48" s="14">
        <v>0</v>
      </c>
      <c r="Q48" s="14">
        <f t="shared" si="5"/>
        <v>-0.83799999999999997</v>
      </c>
      <c r="R48" s="15">
        <f t="shared" si="6"/>
        <v>20.111999999999998</v>
      </c>
      <c r="S48" s="16"/>
      <c r="T48" s="17">
        <v>15</v>
      </c>
      <c r="U48" s="14">
        <f t="shared" si="1"/>
        <v>3.0167999999999995</v>
      </c>
      <c r="V48" s="18">
        <v>8.6999999999999994E-2</v>
      </c>
      <c r="W48" s="19">
        <f t="shared" si="7"/>
        <v>1.8226499999999999</v>
      </c>
      <c r="X48" s="5"/>
      <c r="Y48" s="4">
        <f t="shared" si="2"/>
        <v>15.272549999999999</v>
      </c>
    </row>
    <row r="49" spans="1:25" x14ac:dyDescent="0.2">
      <c r="A49" s="6">
        <v>201512</v>
      </c>
      <c r="B49" s="7" t="s">
        <v>76</v>
      </c>
      <c r="C49" s="7" t="s">
        <v>74</v>
      </c>
      <c r="D49" s="8" t="s">
        <v>75</v>
      </c>
      <c r="E49" s="9">
        <v>41971</v>
      </c>
      <c r="F49" s="9" t="s">
        <v>27</v>
      </c>
      <c r="G49" s="7" t="s">
        <v>91</v>
      </c>
      <c r="H49" s="7" t="s">
        <v>78</v>
      </c>
      <c r="I49" s="10" t="s">
        <v>68</v>
      </c>
      <c r="J49" s="11">
        <v>1</v>
      </c>
      <c r="K49" s="12">
        <v>-1</v>
      </c>
      <c r="L49" s="12">
        <v>0</v>
      </c>
      <c r="M49" s="12"/>
      <c r="N49" s="13">
        <f t="shared" si="3"/>
        <v>0</v>
      </c>
      <c r="O49" s="14">
        <f t="shared" si="4"/>
        <v>0</v>
      </c>
      <c r="P49" s="14">
        <v>0</v>
      </c>
      <c r="Q49" s="14">
        <f t="shared" si="5"/>
        <v>0</v>
      </c>
      <c r="R49" s="15">
        <f t="shared" si="6"/>
        <v>0</v>
      </c>
      <c r="S49" s="16"/>
      <c r="T49" s="17">
        <v>15</v>
      </c>
      <c r="U49" s="14">
        <f t="shared" si="1"/>
        <v>0</v>
      </c>
      <c r="V49" s="18">
        <v>8.6999999999999994E-2</v>
      </c>
      <c r="W49" s="19">
        <f t="shared" si="7"/>
        <v>0</v>
      </c>
      <c r="X49" s="5"/>
      <c r="Y49" s="4">
        <f t="shared" si="2"/>
        <v>0</v>
      </c>
    </row>
    <row r="50" spans="1:25" x14ac:dyDescent="0.2">
      <c r="A50" s="6">
        <v>201510</v>
      </c>
      <c r="B50" s="7" t="s">
        <v>79</v>
      </c>
      <c r="C50" s="7" t="s">
        <v>59</v>
      </c>
      <c r="D50" s="8" t="s">
        <v>80</v>
      </c>
      <c r="E50" s="9">
        <v>41943</v>
      </c>
      <c r="F50" s="9" t="s">
        <v>27</v>
      </c>
      <c r="G50" s="7" t="s">
        <v>88</v>
      </c>
      <c r="H50" s="7" t="s">
        <v>35</v>
      </c>
      <c r="I50" s="10">
        <v>14.5</v>
      </c>
      <c r="J50" s="11">
        <v>6</v>
      </c>
      <c r="K50" s="12">
        <v>-1</v>
      </c>
      <c r="L50" s="12">
        <v>5</v>
      </c>
      <c r="M50" s="12"/>
      <c r="N50" s="13">
        <f t="shared" si="3"/>
        <v>87</v>
      </c>
      <c r="O50" s="14">
        <f t="shared" si="4"/>
        <v>-14.5</v>
      </c>
      <c r="P50" s="14">
        <v>-15.24</v>
      </c>
      <c r="Q50" s="14">
        <f t="shared" si="5"/>
        <v>-2.2904</v>
      </c>
      <c r="R50" s="15">
        <f t="shared" si="6"/>
        <v>54.969599999999993</v>
      </c>
      <c r="S50" s="16"/>
      <c r="T50" s="17">
        <v>15</v>
      </c>
      <c r="U50" s="14">
        <f t="shared" si="1"/>
        <v>8.2454399999999985</v>
      </c>
      <c r="V50" s="18">
        <v>8.6999999999999994E-2</v>
      </c>
      <c r="W50" s="19">
        <f t="shared" si="7"/>
        <v>6.3074999999999992</v>
      </c>
      <c r="X50" s="5"/>
      <c r="Y50" s="4">
        <f t="shared" si="2"/>
        <v>40.41666</v>
      </c>
    </row>
    <row r="51" spans="1:25" x14ac:dyDescent="0.2">
      <c r="A51" s="6">
        <v>201511</v>
      </c>
      <c r="B51" s="7" t="s">
        <v>79</v>
      </c>
      <c r="C51" s="7" t="s">
        <v>59</v>
      </c>
      <c r="D51" s="8" t="s">
        <v>80</v>
      </c>
      <c r="E51" s="9">
        <v>41943</v>
      </c>
      <c r="F51" s="9" t="s">
        <v>27</v>
      </c>
      <c r="G51" s="7" t="s">
        <v>88</v>
      </c>
      <c r="H51" s="7" t="s">
        <v>35</v>
      </c>
      <c r="I51" s="10">
        <v>14.5</v>
      </c>
      <c r="J51" s="11">
        <v>4</v>
      </c>
      <c r="K51" s="12">
        <v>0</v>
      </c>
      <c r="L51" s="12">
        <v>4</v>
      </c>
      <c r="M51" s="12"/>
      <c r="N51" s="13">
        <f t="shared" si="3"/>
        <v>58</v>
      </c>
      <c r="O51" s="14">
        <f t="shared" si="4"/>
        <v>0</v>
      </c>
      <c r="P51" s="14">
        <v>-11.32</v>
      </c>
      <c r="Q51" s="14">
        <f t="shared" si="5"/>
        <v>-1.8672</v>
      </c>
      <c r="R51" s="15">
        <f t="shared" si="6"/>
        <v>44.812800000000003</v>
      </c>
      <c r="S51" s="16"/>
      <c r="T51" s="17">
        <v>15</v>
      </c>
      <c r="U51" s="14">
        <f t="shared" si="1"/>
        <v>6.7219199999999999</v>
      </c>
      <c r="V51" s="18">
        <v>8.6999999999999994E-2</v>
      </c>
      <c r="W51" s="19">
        <f t="shared" si="7"/>
        <v>5.0459999999999994</v>
      </c>
      <c r="X51" s="5"/>
      <c r="Y51" s="4">
        <f t="shared" si="2"/>
        <v>33.044880000000006</v>
      </c>
    </row>
    <row r="52" spans="1:25" x14ac:dyDescent="0.2">
      <c r="A52" s="6">
        <v>201512</v>
      </c>
      <c r="B52" s="7" t="s">
        <v>79</v>
      </c>
      <c r="C52" s="7" t="s">
        <v>59</v>
      </c>
      <c r="D52" s="8" t="s">
        <v>80</v>
      </c>
      <c r="E52" s="9">
        <v>41943</v>
      </c>
      <c r="F52" s="9" t="s">
        <v>27</v>
      </c>
      <c r="G52" s="7" t="s">
        <v>88</v>
      </c>
      <c r="H52" s="7" t="s">
        <v>35</v>
      </c>
      <c r="I52" s="10">
        <v>14.5</v>
      </c>
      <c r="J52" s="11">
        <v>2</v>
      </c>
      <c r="K52" s="12">
        <v>0</v>
      </c>
      <c r="L52" s="12">
        <v>2</v>
      </c>
      <c r="M52" s="12"/>
      <c r="N52" s="13">
        <f t="shared" si="3"/>
        <v>29</v>
      </c>
      <c r="O52" s="14">
        <f t="shared" si="4"/>
        <v>0</v>
      </c>
      <c r="P52" s="14">
        <v>-1.44</v>
      </c>
      <c r="Q52" s="14">
        <f t="shared" si="5"/>
        <v>-1.1024</v>
      </c>
      <c r="R52" s="15">
        <f t="shared" si="6"/>
        <v>26.457599999999999</v>
      </c>
      <c r="S52" s="16"/>
      <c r="T52" s="17">
        <v>15</v>
      </c>
      <c r="U52" s="14">
        <f t="shared" si="1"/>
        <v>3.9686399999999997</v>
      </c>
      <c r="V52" s="18">
        <v>8.6999999999999994E-2</v>
      </c>
      <c r="W52" s="19">
        <f t="shared" si="7"/>
        <v>2.5229999999999997</v>
      </c>
      <c r="X52" s="5"/>
      <c r="Y52" s="4">
        <f t="shared" si="2"/>
        <v>19.965959999999999</v>
      </c>
    </row>
    <row r="53" spans="1:25" x14ac:dyDescent="0.2">
      <c r="A53" s="6">
        <v>201510</v>
      </c>
      <c r="B53" s="7" t="s">
        <v>81</v>
      </c>
      <c r="C53" s="7" t="s">
        <v>59</v>
      </c>
      <c r="D53" s="8" t="s">
        <v>80</v>
      </c>
      <c r="E53" s="9">
        <v>41943</v>
      </c>
      <c r="F53" s="9" t="s">
        <v>27</v>
      </c>
      <c r="G53" s="7" t="s">
        <v>92</v>
      </c>
      <c r="H53" s="7" t="s">
        <v>82</v>
      </c>
      <c r="I53" s="10">
        <v>25.65</v>
      </c>
      <c r="J53" s="11">
        <v>1</v>
      </c>
      <c r="K53" s="12">
        <v>0</v>
      </c>
      <c r="L53" s="12">
        <v>1</v>
      </c>
      <c r="M53" s="12"/>
      <c r="N53" s="13">
        <f t="shared" si="3"/>
        <v>25.65</v>
      </c>
      <c r="O53" s="14">
        <f t="shared" si="4"/>
        <v>0</v>
      </c>
      <c r="P53" s="14">
        <v>0</v>
      </c>
      <c r="Q53" s="14">
        <f t="shared" si="5"/>
        <v>-1.026</v>
      </c>
      <c r="R53" s="15">
        <f t="shared" si="6"/>
        <v>24.623999999999999</v>
      </c>
      <c r="S53" s="16"/>
      <c r="T53" s="17">
        <v>15</v>
      </c>
      <c r="U53" s="14">
        <f t="shared" si="1"/>
        <v>3.6935999999999996</v>
      </c>
      <c r="V53" s="18">
        <v>8.6999999999999994E-2</v>
      </c>
      <c r="W53" s="19">
        <f t="shared" si="7"/>
        <v>2.2315499999999999</v>
      </c>
      <c r="X53" s="5"/>
      <c r="Y53" s="4">
        <f t="shared" si="2"/>
        <v>18.69885</v>
      </c>
    </row>
    <row r="54" spans="1:25" x14ac:dyDescent="0.2">
      <c r="A54" s="6">
        <v>201510</v>
      </c>
      <c r="B54" s="7" t="s">
        <v>83</v>
      </c>
      <c r="C54" s="7" t="s">
        <v>74</v>
      </c>
      <c r="D54" s="8" t="s">
        <v>75</v>
      </c>
      <c r="E54" s="9">
        <v>42307</v>
      </c>
      <c r="F54" s="9" t="s">
        <v>27</v>
      </c>
      <c r="G54" s="7" t="s">
        <v>94</v>
      </c>
      <c r="H54" s="7" t="s">
        <v>31</v>
      </c>
      <c r="I54" s="10">
        <v>14.5</v>
      </c>
      <c r="J54" s="11">
        <v>60</v>
      </c>
      <c r="K54" s="12">
        <v>0</v>
      </c>
      <c r="L54" s="12">
        <v>60</v>
      </c>
      <c r="M54" s="12">
        <v>4</v>
      </c>
      <c r="N54" s="13">
        <f t="shared" si="3"/>
        <v>870</v>
      </c>
      <c r="O54" s="14">
        <f t="shared" si="4"/>
        <v>0</v>
      </c>
      <c r="P54" s="14">
        <v>-104.4</v>
      </c>
      <c r="Q54" s="14">
        <f t="shared" si="5"/>
        <v>-30.624000000000002</v>
      </c>
      <c r="R54" s="15">
        <f t="shared" si="6"/>
        <v>734.976</v>
      </c>
      <c r="S54" s="16"/>
      <c r="T54" s="17">
        <v>15</v>
      </c>
      <c r="U54" s="14">
        <f t="shared" si="1"/>
        <v>110.24639999999999</v>
      </c>
      <c r="V54" s="18">
        <v>8.6999999999999994E-2</v>
      </c>
      <c r="W54" s="19">
        <f t="shared" si="7"/>
        <v>75.69</v>
      </c>
      <c r="X54" s="5"/>
      <c r="Y54" s="4">
        <f t="shared" si="2"/>
        <v>549.03960000000006</v>
      </c>
    </row>
    <row r="55" spans="1:25" s="5" customFormat="1" x14ac:dyDescent="0.2">
      <c r="A55" s="43">
        <v>201511</v>
      </c>
      <c r="B55" s="43" t="s">
        <v>83</v>
      </c>
      <c r="C55" s="43" t="s">
        <v>74</v>
      </c>
      <c r="D55" s="5" t="s">
        <v>75</v>
      </c>
      <c r="E55" s="43">
        <v>42307</v>
      </c>
      <c r="F55" s="43" t="s">
        <v>27</v>
      </c>
      <c r="G55" s="43" t="s">
        <v>94</v>
      </c>
      <c r="H55" s="43" t="s">
        <v>31</v>
      </c>
      <c r="I55" s="44">
        <v>14.5</v>
      </c>
      <c r="J55" s="45">
        <v>362</v>
      </c>
      <c r="K55" s="45">
        <v>-3</v>
      </c>
      <c r="L55" s="45">
        <v>359</v>
      </c>
      <c r="M55" s="45">
        <v>21</v>
      </c>
      <c r="N55" s="13">
        <f t="shared" si="3"/>
        <v>5249</v>
      </c>
      <c r="O55" s="14">
        <f t="shared" si="4"/>
        <v>-43.5</v>
      </c>
      <c r="P55" s="14">
        <v>-1045.3699999999999</v>
      </c>
      <c r="Q55" s="14">
        <f t="shared" si="5"/>
        <v>-166.40520000000001</v>
      </c>
      <c r="R55" s="15">
        <f t="shared" si="6"/>
        <v>3993.7248</v>
      </c>
      <c r="S55" s="16"/>
      <c r="T55" s="17">
        <v>15</v>
      </c>
      <c r="U55" s="14">
        <f t="shared" si="1"/>
        <v>599.05871999999999</v>
      </c>
      <c r="V55" s="18">
        <v>8.6999999999999994E-2</v>
      </c>
      <c r="W55" s="19">
        <f t="shared" si="7"/>
        <v>452.87849999999997</v>
      </c>
      <c r="Y55" s="4">
        <f t="shared" si="2"/>
        <v>2941.7875800000002</v>
      </c>
    </row>
    <row r="56" spans="1:25" s="5" customFormat="1" x14ac:dyDescent="0.2">
      <c r="A56" s="43">
        <v>201512</v>
      </c>
      <c r="B56" s="43" t="s">
        <v>83</v>
      </c>
      <c r="C56" s="43" t="s">
        <v>74</v>
      </c>
      <c r="D56" s="5" t="s">
        <v>75</v>
      </c>
      <c r="E56" s="43">
        <v>42307</v>
      </c>
      <c r="F56" s="43" t="s">
        <v>27</v>
      </c>
      <c r="G56" s="43" t="s">
        <v>94</v>
      </c>
      <c r="H56" s="43" t="s">
        <v>31</v>
      </c>
      <c r="I56" s="44">
        <v>14.460526315789499</v>
      </c>
      <c r="J56" s="45">
        <v>267</v>
      </c>
      <c r="K56" s="45">
        <v>-1</v>
      </c>
      <c r="L56" s="45">
        <v>266</v>
      </c>
      <c r="M56" s="45"/>
      <c r="N56" s="13">
        <f t="shared" si="3"/>
        <v>3860.9605263157964</v>
      </c>
      <c r="O56" s="14">
        <f t="shared" si="4"/>
        <v>-14.460526315789499</v>
      </c>
      <c r="P56" s="14">
        <v>-822.5</v>
      </c>
      <c r="Q56" s="14">
        <f t="shared" si="5"/>
        <v>-120.96000000000028</v>
      </c>
      <c r="R56" s="15">
        <f t="shared" si="6"/>
        <v>2903.0400000000063</v>
      </c>
      <c r="S56" s="16"/>
      <c r="T56" s="17">
        <v>15</v>
      </c>
      <c r="U56" s="14">
        <f t="shared" si="1"/>
        <v>435.45600000000093</v>
      </c>
      <c r="V56" s="18">
        <v>8.6999999999999994E-2</v>
      </c>
      <c r="W56" s="19">
        <f t="shared" si="7"/>
        <v>334.6455000000006</v>
      </c>
      <c r="Y56" s="4">
        <f t="shared" si="2"/>
        <v>2132.9385000000048</v>
      </c>
    </row>
    <row r="57" spans="1:25" s="5" customFormat="1" x14ac:dyDescent="0.2">
      <c r="A57" s="43">
        <v>201512</v>
      </c>
      <c r="B57" s="43" t="s">
        <v>84</v>
      </c>
      <c r="C57" s="43" t="s">
        <v>85</v>
      </c>
      <c r="D57" s="5" t="s">
        <v>86</v>
      </c>
      <c r="E57" s="43">
        <v>39272</v>
      </c>
      <c r="F57" s="43" t="s">
        <v>27</v>
      </c>
      <c r="G57" s="43" t="s">
        <v>88</v>
      </c>
      <c r="H57" s="43" t="s">
        <v>28</v>
      </c>
      <c r="I57" s="44">
        <v>13</v>
      </c>
      <c r="J57" s="45">
        <v>1</v>
      </c>
      <c r="K57" s="45">
        <v>0</v>
      </c>
      <c r="L57" s="45">
        <v>1</v>
      </c>
      <c r="M57" s="45"/>
      <c r="N57" s="13">
        <f t="shared" si="3"/>
        <v>13</v>
      </c>
      <c r="O57" s="14">
        <f t="shared" si="4"/>
        <v>0</v>
      </c>
      <c r="P57" s="14">
        <v>-0.65</v>
      </c>
      <c r="Q57" s="14">
        <f t="shared" si="5"/>
        <v>-0.49399999999999999</v>
      </c>
      <c r="R57" s="15">
        <f t="shared" si="6"/>
        <v>11.856</v>
      </c>
      <c r="S57" s="16"/>
      <c r="T57" s="17">
        <v>15</v>
      </c>
      <c r="U57" s="14">
        <f t="shared" si="1"/>
        <v>1.7784</v>
      </c>
      <c r="V57" s="18">
        <v>8.6999999999999994E-2</v>
      </c>
      <c r="W57" s="19">
        <f t="shared" si="7"/>
        <v>1.131</v>
      </c>
      <c r="Y57" s="4">
        <f t="shared" si="2"/>
        <v>8.9466000000000001</v>
      </c>
    </row>
    <row r="63" spans="1:25" x14ac:dyDescent="0.2">
      <c r="C63" s="47"/>
    </row>
    <row r="64" spans="1:25" x14ac:dyDescent="0.2">
      <c r="C64" s="47"/>
    </row>
  </sheetData>
  <pageMargins left="0.27" right="0.39" top="0.5" bottom="0.5" header="0.5" footer="0.5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OCT-DEC 15 PHYSICAL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</dc:creator>
  <cp:lastModifiedBy>Jen</cp:lastModifiedBy>
  <dcterms:created xsi:type="dcterms:W3CDTF">2016-04-06T02:38:29Z</dcterms:created>
  <dcterms:modified xsi:type="dcterms:W3CDTF">2016-04-06T05:22:07Z</dcterms:modified>
</cp:coreProperties>
</file>