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heryl\Google Drive\RoyatlyShare\Unified\20150416\"/>
    </mc:Choice>
  </mc:AlternateContent>
  <bookViews>
    <workbookView xWindow="30240" yWindow="0" windowWidth="35880" windowHeight="20535" activeTab="2"/>
  </bookViews>
  <sheets>
    <sheet name="Pay" sheetId="1" r:id="rId1"/>
    <sheet name="Summary" sheetId="2" r:id="rId2"/>
    <sheet name="Physical JAN-2015 - JAN-2015-D1" sheetId="3" r:id="rId3"/>
    <sheet name="Recharges" sheetId="5" r:id="rId4"/>
    <sheet name="Sch - Jan 15" sheetId="6" r:id="rId5"/>
  </sheets>
  <externalReferences>
    <externalReference r:id="rId6"/>
    <externalReference r:id="rId7"/>
    <externalReference r:id="rId8"/>
  </externalReferences>
  <definedNames>
    <definedName name="_Fill" localSheetId="3" hidden="1">#REF!</definedName>
    <definedName name="_Fill" hidden="1">#REF!</definedName>
    <definedName name="_xlnm._FilterDatabase" localSheetId="2" hidden="1">'Physical JAN-2015 - JAN-2015-D1'!$A$10:$Y$10</definedName>
    <definedName name="_xlnm._FilterDatabase" localSheetId="4" hidden="1">'Sch - Jan 15'!$A$1:$G$2</definedName>
    <definedName name="_Order1" hidden="1">255</definedName>
    <definedName name="_rec2522">#REF!</definedName>
    <definedName name="_rec2523">#REF!</definedName>
    <definedName name="accrual">#REF!</definedName>
    <definedName name="accrual2522">#REF!</definedName>
    <definedName name="accrual2523">#REF!</definedName>
    <definedName name="ANNUAL">#REF!</definedName>
    <definedName name="BNE_MESSAGES_HIDDEN" localSheetId="3" hidden="1">#REF!</definedName>
    <definedName name="BNE_MESSAGES_HIDDEN" hidden="1">#REF!</definedName>
    <definedName name="CHART" localSheetId="3">#REF!</definedName>
    <definedName name="CHART">#REF!</definedName>
    <definedName name="GFS" localSheetId="3">#REF!</definedName>
    <definedName name="GFS">#REF!</definedName>
    <definedName name="Hyp" localSheetId="3">#REF!</definedName>
    <definedName name="Hyp">#REF!</definedName>
    <definedName name="Label_Key" localSheetId="3">[1]Label!#REF!</definedName>
    <definedName name="Label_Key">[1]Label!#REF!</definedName>
    <definedName name="link" localSheetId="3">#REF!</definedName>
    <definedName name="link">#REF!</definedName>
    <definedName name="LSL" localSheetId="3">'[2]Annual Leave'!#REF!</definedName>
    <definedName name="LSL">'[2]Annual Leave'!#REF!</definedName>
    <definedName name="_xlnm.Print_Area" localSheetId="0">Pay!$A$1:$D$56</definedName>
    <definedName name="_xlnm.Print_Area" localSheetId="2">'Physical JAN-2015 - JAN-2015-D1'!$A$1:$U$115</definedName>
    <definedName name="_xlnm.Print_Area" localSheetId="3">Recharges!$A$1:$F$11</definedName>
    <definedName name="_xlnm.Print_Area" localSheetId="4">'Sch - Jan 15'!$A$1:$F$39</definedName>
    <definedName name="_xlnm.Print_Area" localSheetId="1">Summary!$A$1:$P$20</definedName>
    <definedName name="_xlnm.Print_Area">#REF!</definedName>
    <definedName name="_xlnm.Print_Titles" localSheetId="4">'Sch - Jan 15'!$1:$1</definedName>
    <definedName name="_xlnm.Print_Titles">#REF!</definedName>
    <definedName name="today">#REF!</definedName>
    <definedName name="uplift">#REF!</definedName>
    <definedName name="uplift_06">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5" i="6" l="1"/>
  <c r="G34" i="6"/>
  <c r="G33" i="6"/>
  <c r="C22" i="6"/>
  <c r="E11" i="5"/>
  <c r="D44" i="1"/>
  <c r="D47" i="1"/>
  <c r="D16" i="1"/>
  <c r="D11" i="1"/>
  <c r="B4" i="1"/>
  <c r="B11" i="1"/>
  <c r="F37" i="6"/>
  <c r="D15" i="1"/>
  <c r="D19" i="1"/>
  <c r="D21" i="1"/>
  <c r="D53" i="1"/>
  <c r="D54" i="1"/>
  <c r="D23" i="1"/>
  <c r="D25" i="1"/>
  <c r="D27" i="1"/>
</calcChain>
</file>

<file path=xl/sharedStrings.xml><?xml version="1.0" encoding="utf-8"?>
<sst xmlns="http://schemas.openxmlformats.org/spreadsheetml/2006/main" count="580" uniqueCount="367">
  <si>
    <t xml:space="preserve">We Are Unified </t>
  </si>
  <si>
    <t>As at</t>
  </si>
  <si>
    <t>Net Distribution Proceeds After Warner Charges</t>
  </si>
  <si>
    <t>Opening balance</t>
  </si>
  <si>
    <t>Credit</t>
  </si>
  <si>
    <t xml:space="preserve">PPCA </t>
  </si>
  <si>
    <t>Deduct</t>
  </si>
  <si>
    <t>Manufacturing cost</t>
  </si>
  <si>
    <t>Recharges</t>
  </si>
  <si>
    <t>Recharges - We Are Unified</t>
  </si>
  <si>
    <t>Distribution proceeds</t>
  </si>
  <si>
    <t>100% recoupable against advances</t>
  </si>
  <si>
    <t>Total</t>
  </si>
  <si>
    <t>GST</t>
  </si>
  <si>
    <t>Cheque Payable</t>
  </si>
  <si>
    <t>Advance</t>
  </si>
  <si>
    <t>Contribution Towards UK Representative (Paid 03/10/2014)</t>
  </si>
  <si>
    <t>Advance Closing balance</t>
  </si>
  <si>
    <r>
      <t xml:space="preserve">Advance </t>
    </r>
    <r>
      <rPr>
        <sz val="10"/>
        <rFont val="Tahoma"/>
        <family val="2"/>
      </rPr>
      <t>(paid in Dec 2014)</t>
    </r>
  </si>
  <si>
    <t>Dec-14</t>
  </si>
  <si>
    <t>Jan-15</t>
  </si>
  <si>
    <t>WE ARE UNIFIED</t>
  </si>
  <si>
    <t>Account Period No:</t>
  </si>
  <si>
    <t>565</t>
  </si>
  <si>
    <t>Month:</t>
  </si>
  <si>
    <t>JAN-2015</t>
  </si>
  <si>
    <t>Report Type:</t>
  </si>
  <si>
    <t>Summary Report</t>
  </si>
  <si>
    <t/>
  </si>
  <si>
    <t>Gross Sales Units</t>
  </si>
  <si>
    <t>Returns Units</t>
  </si>
  <si>
    <t>Returns Value</t>
  </si>
  <si>
    <t>GSLR Units</t>
  </si>
  <si>
    <t>Promos Units</t>
  </si>
  <si>
    <t>Destructions Units</t>
  </si>
  <si>
    <t>Discounts Value</t>
  </si>
  <si>
    <t>Net Sales Value</t>
  </si>
  <si>
    <t>Copyright</t>
  </si>
  <si>
    <t>Dist Fee</t>
  </si>
  <si>
    <t>Rebate</t>
  </si>
  <si>
    <t>Promos Units Handling Fee</t>
  </si>
  <si>
    <t>Destructions Handling Fee</t>
  </si>
  <si>
    <t>Returns Handling Fee</t>
  </si>
  <si>
    <t>Distribution Proceeds Before Mfg</t>
  </si>
  <si>
    <t>DIGITAL</t>
  </si>
  <si>
    <t>PHYSICAL</t>
  </si>
  <si>
    <t>SUM</t>
  </si>
  <si>
    <t>Physical Sales</t>
  </si>
  <si>
    <t>Totals</t>
  </si>
  <si>
    <t>Artist</t>
  </si>
  <si>
    <t>Title</t>
  </si>
  <si>
    <t>Catalogue #</t>
  </si>
  <si>
    <t>Config</t>
  </si>
  <si>
    <t>Current PPD</t>
  </si>
  <si>
    <t>Sales PPD</t>
  </si>
  <si>
    <t>THE GETAWAY PLAN</t>
  </si>
  <si>
    <t>OTHER VOICES, OTHER ROOMS</t>
  </si>
  <si>
    <t>BTR030</t>
  </si>
  <si>
    <t>1CD FULL</t>
  </si>
  <si>
    <t>THE AMITY AFFLICTION</t>
  </si>
  <si>
    <t>SEVERED TIES</t>
  </si>
  <si>
    <t>BTR036</t>
  </si>
  <si>
    <t>2004 - 2009</t>
  </si>
  <si>
    <t>BTR043</t>
  </si>
  <si>
    <t>2CD FULL</t>
  </si>
  <si>
    <t>YOUNGBLOODS</t>
  </si>
  <si>
    <t>BTR050</t>
  </si>
  <si>
    <t>WE CAME AS ROMANS</t>
  </si>
  <si>
    <t>TO PLANT A SEED</t>
  </si>
  <si>
    <t>BTR053</t>
  </si>
  <si>
    <t>GLORY DAYS</t>
  </si>
  <si>
    <t>BTR054</t>
  </si>
  <si>
    <t>BLESSTHEFALL</t>
  </si>
  <si>
    <t>HOLLOW BODIES</t>
  </si>
  <si>
    <t>CTX705CD</t>
  </si>
  <si>
    <t>CONVERGE</t>
  </si>
  <si>
    <t>JANE DOE</t>
  </si>
  <si>
    <t>EVR061</t>
  </si>
  <si>
    <t>CIRCA SURVIVE</t>
  </si>
  <si>
    <t>JUTURNA</t>
  </si>
  <si>
    <t>EVR103</t>
  </si>
  <si>
    <t>1CD BUD</t>
  </si>
  <si>
    <t>COHEED &amp; CAMBRIA</t>
  </si>
  <si>
    <t>THE SECOND STAGE TURBINE BLADE</t>
  </si>
  <si>
    <t>EVR114</t>
  </si>
  <si>
    <t>CHIODOS</t>
  </si>
  <si>
    <t>ALL'S WELL THAT ENDS WELL (DELUXE EDITION)</t>
  </si>
  <si>
    <t>EVR136</t>
  </si>
  <si>
    <t>ON LETTING GO</t>
  </si>
  <si>
    <t>EVR139</t>
  </si>
  <si>
    <t>PORTUGAL. THE MAN</t>
  </si>
  <si>
    <t>THE SATANIC SATANIST</t>
  </si>
  <si>
    <t>EVR164</t>
  </si>
  <si>
    <t>SAY ANYTHING</t>
  </si>
  <si>
    <t>ALL MY FRIENDS ARE ENEMIES: EARLY RARITIES</t>
  </si>
  <si>
    <t>EVR234</t>
  </si>
  <si>
    <t>CDSET BUD</t>
  </si>
  <si>
    <t>BANE</t>
  </si>
  <si>
    <t>DON'T WAIT UP</t>
  </si>
  <si>
    <t>EVR281</t>
  </si>
  <si>
    <t>VARIOUS ARTIST</t>
  </si>
  <si>
    <t>PUNK GOES POP: VOLUME 1</t>
  </si>
  <si>
    <t>FRL011592</t>
  </si>
  <si>
    <t>AT THE DRIVE-IN</t>
  </si>
  <si>
    <t>IN/CASINO/OUT</t>
  </si>
  <si>
    <t>FRL300342</t>
  </si>
  <si>
    <t>VAYA</t>
  </si>
  <si>
    <t>FRL300402</t>
  </si>
  <si>
    <t>MAYDAY PARADE</t>
  </si>
  <si>
    <t>A LESSON IN ROMANTICS</t>
  </si>
  <si>
    <t>FRL300992</t>
  </si>
  <si>
    <t>PUNK GOES POP: VOLUME 2</t>
  </si>
  <si>
    <t>FRL301192</t>
  </si>
  <si>
    <t>WITNESS</t>
  </si>
  <si>
    <t>FRL301312</t>
  </si>
  <si>
    <t>MOTIONLESS IN WHITE</t>
  </si>
  <si>
    <t>CREATURES (AUSTRALIAN EDITION)</t>
  </si>
  <si>
    <t>FRL301422AUS</t>
  </si>
  <si>
    <t>PUNK GOES POP: VOLUME 3</t>
  </si>
  <si>
    <t>FRL301432</t>
  </si>
  <si>
    <t>THE AQUABATS</t>
  </si>
  <si>
    <t>HI-FIVE SOUP!</t>
  </si>
  <si>
    <t>FRL301462A</t>
  </si>
  <si>
    <t>CHUNK! NO, CAPTAIN CHUNK!</t>
  </si>
  <si>
    <t>SOMETHING FOR NOTHING</t>
  </si>
  <si>
    <t>FRL301562</t>
  </si>
  <si>
    <t>AWAKENING</t>
  </si>
  <si>
    <t>FRL301572</t>
  </si>
  <si>
    <t>VARIOUS ARTISTS</t>
  </si>
  <si>
    <t>PUNK GOES POP: VOLUME 4</t>
  </si>
  <si>
    <t>FRL301592</t>
  </si>
  <si>
    <t>PIERCE THE VEIL</t>
  </si>
  <si>
    <t>COLLIDE WITH THE SKY</t>
  </si>
  <si>
    <t>FRL301662</t>
  </si>
  <si>
    <t>PUNK GOES POP: VOLUME 5</t>
  </si>
  <si>
    <t>FRL301702</t>
  </si>
  <si>
    <t>PARDON MY FRENCH</t>
  </si>
  <si>
    <t>FRL301762</t>
  </si>
  <si>
    <t>FOREVER THE SICKEST KIDS</t>
  </si>
  <si>
    <t>J.A.C.K.</t>
  </si>
  <si>
    <t>FRL301772</t>
  </si>
  <si>
    <t>MONSTERS IN THE CLOSET (12" VINYL)</t>
  </si>
  <si>
    <t>FRL301801</t>
  </si>
  <si>
    <t>FPLP</t>
  </si>
  <si>
    <t>MONSTERS IN THE CLOSET</t>
  </si>
  <si>
    <t>FRL301802</t>
  </si>
  <si>
    <t>PUNK GOES CHRISTMAS</t>
  </si>
  <si>
    <t>FRL301822</t>
  </si>
  <si>
    <t>COLLIDE WITH THE SKY CD + THIS IS A WASTELAND DVD</t>
  </si>
  <si>
    <t>FRL301862</t>
  </si>
  <si>
    <t>CD/DVD FUL</t>
  </si>
  <si>
    <t>BREATHE CAROLINA</t>
  </si>
  <si>
    <t>SAVAGES</t>
  </si>
  <si>
    <t>FRL301902</t>
  </si>
  <si>
    <t>THE WORD ALIVE</t>
  </si>
  <si>
    <t>REAL.</t>
  </si>
  <si>
    <t>FRL301922</t>
  </si>
  <si>
    <t>REAL FRIENDS</t>
  </si>
  <si>
    <t>MAYBE THIS PLACE IS THE SAME AND WE'RE JUST CHANGING</t>
  </si>
  <si>
    <t>FRL301972</t>
  </si>
  <si>
    <t>REINCARNATE</t>
  </si>
  <si>
    <t>FRL302002</t>
  </si>
  <si>
    <t>THE COLOR MORALE</t>
  </si>
  <si>
    <t>HOLD ON PAIN ENDS</t>
  </si>
  <si>
    <t>FRL302012A</t>
  </si>
  <si>
    <t>VARIOUS</t>
  </si>
  <si>
    <t>PUNK GOES POP VOL. 6</t>
  </si>
  <si>
    <t>FRL302032</t>
  </si>
  <si>
    <t>COLLIDE WITH THE SKY (12" VINYL PICTURE DISC)</t>
  </si>
  <si>
    <t>FRL371661</t>
  </si>
  <si>
    <t>IN/CASINO/OUT (12" VINYL)</t>
  </si>
  <si>
    <t>FRL390341A</t>
  </si>
  <si>
    <t>INFAMOUS (DELUXE EDITION)</t>
  </si>
  <si>
    <t>FRL391712</t>
  </si>
  <si>
    <t>REMI</t>
  </si>
  <si>
    <t>RAW X INFINITY</t>
  </si>
  <si>
    <t>HOB001</t>
  </si>
  <si>
    <t>TROPHY EYES</t>
  </si>
  <si>
    <t>MEND, MOVE ON (VINYL)</t>
  </si>
  <si>
    <t>HR21001</t>
  </si>
  <si>
    <t>MEND, MOVE ON</t>
  </si>
  <si>
    <t>HR21002</t>
  </si>
  <si>
    <t>AVENGED SEVENFOLD</t>
  </si>
  <si>
    <t>SOUNDING THE SEVENTH TRUMPET</t>
  </si>
  <si>
    <t>HR6602</t>
  </si>
  <si>
    <t>100% HITS</t>
  </si>
  <si>
    <t>100% HITS VOL.2</t>
  </si>
  <si>
    <t>HR6961</t>
  </si>
  <si>
    <t>LPSETS</t>
  </si>
  <si>
    <t>ALL TIME LOW</t>
  </si>
  <si>
    <t>NOTHING PERSONAL</t>
  </si>
  <si>
    <t>HR7102</t>
  </si>
  <si>
    <t>WE ARE THE IN CROWD</t>
  </si>
  <si>
    <t>GUARANTEED TO DISAGREE</t>
  </si>
  <si>
    <t>HR7152</t>
  </si>
  <si>
    <t>NIGHTMARE (STANDARD EDITION) (VINYL)</t>
  </si>
  <si>
    <t>HR7191</t>
  </si>
  <si>
    <t>THE WONDER YEARS</t>
  </si>
  <si>
    <t>THE UPSIDES (DELUXE EDITION)</t>
  </si>
  <si>
    <t>HR7202</t>
  </si>
  <si>
    <t>YELLOWCARD</t>
  </si>
  <si>
    <t>WHEN YOU'RE THROUGH THINKING, SAY YES</t>
  </si>
  <si>
    <t>HR7252</t>
  </si>
  <si>
    <t>THE DANGEROUS SUMMER</t>
  </si>
  <si>
    <t>WAR PAINT</t>
  </si>
  <si>
    <t>HR7352</t>
  </si>
  <si>
    <t>OCEAN AVENUE (VINYL)</t>
  </si>
  <si>
    <t>HR7411</t>
  </si>
  <si>
    <t>LIGHTS AND SOUNDS (VINYL)</t>
  </si>
  <si>
    <t>HR7421</t>
  </si>
  <si>
    <t>WHEN YOU'RE THROUGH THINKING, SAY YES (ACOUSTIC)(INDIE EXCLUSIVE)</t>
  </si>
  <si>
    <t>HR7462</t>
  </si>
  <si>
    <t>THE USED</t>
  </si>
  <si>
    <t>VULNERABLE (VINYL)</t>
  </si>
  <si>
    <t>HR7491</t>
  </si>
  <si>
    <t>VULNERABLE</t>
  </si>
  <si>
    <t>HR7492</t>
  </si>
  <si>
    <t>SOUTHERN AIR</t>
  </si>
  <si>
    <t>HR7581</t>
  </si>
  <si>
    <t>HR7582</t>
  </si>
  <si>
    <t>DON'T PANIC</t>
  </si>
  <si>
    <t>HR7602</t>
  </si>
  <si>
    <t>THE GREATEST GENERATION</t>
  </si>
  <si>
    <t>HR771</t>
  </si>
  <si>
    <t>OCEAN AVENUE ACOUSTIC</t>
  </si>
  <si>
    <t>HR7752</t>
  </si>
  <si>
    <t>NECK DEEP</t>
  </si>
  <si>
    <t>WISHFUL THINKING</t>
  </si>
  <si>
    <t>HR7872</t>
  </si>
  <si>
    <t>BAYSIDE</t>
  </si>
  <si>
    <t>CULT</t>
  </si>
  <si>
    <t>HR7902</t>
  </si>
  <si>
    <t>TAKING BACK SUNDAY</t>
  </si>
  <si>
    <t>HAPPINESS IS</t>
  </si>
  <si>
    <t>HR791</t>
  </si>
  <si>
    <t>IMAGINARY ENEMY</t>
  </si>
  <si>
    <t>HR793</t>
  </si>
  <si>
    <t>WAKING THE FALLEN: RESURRECTED (4LP/DVD)</t>
  </si>
  <si>
    <t>HR8041</t>
  </si>
  <si>
    <t>VINYL/DVD</t>
  </si>
  <si>
    <t>WAKING THE FALLEN: RESURRECTED</t>
  </si>
  <si>
    <t>HR8042</t>
  </si>
  <si>
    <t>NEW FOUND GLORY</t>
  </si>
  <si>
    <t>RESURRECTION (VINYL)</t>
  </si>
  <si>
    <t>HR8091</t>
  </si>
  <si>
    <t>RESURRECTION</t>
  </si>
  <si>
    <t>HR8092</t>
  </si>
  <si>
    <t>ALLDAY</t>
  </si>
  <si>
    <t>STARTUP CULT</t>
  </si>
  <si>
    <t>ONETWO002</t>
  </si>
  <si>
    <t>BEARTOOTH</t>
  </si>
  <si>
    <t>DISGUSTING</t>
  </si>
  <si>
    <t>RBR03001USCD</t>
  </si>
  <si>
    <t>DREAM ON DREAMER</t>
  </si>
  <si>
    <t>HEARTBOUND (DELUXE EDITION)</t>
  </si>
  <si>
    <t>UNFD001A</t>
  </si>
  <si>
    <t>YOUNGBLOODS (CLEAR VINYL)</t>
  </si>
  <si>
    <t>UNFD002E</t>
  </si>
  <si>
    <t>I KILLED THE PROM QUEEN</t>
  </si>
  <si>
    <t>MUSIC FOR THE RECENTLY DECEASED</t>
  </si>
  <si>
    <t>UNFD003</t>
  </si>
  <si>
    <t>NORTHLANE</t>
  </si>
  <si>
    <t>DISCOVERIES</t>
  </si>
  <si>
    <t>UNFD009</t>
  </si>
  <si>
    <t>BURIED IN VERONA</t>
  </si>
  <si>
    <t>NOTORIOUS: RELOADED</t>
  </si>
  <si>
    <t>UNFD017A</t>
  </si>
  <si>
    <t>IN HEARTS WAKE</t>
  </si>
  <si>
    <t>DIVINATION</t>
  </si>
  <si>
    <t>UNFD018</t>
  </si>
  <si>
    <t>DIVINATION (VINYL)</t>
  </si>
  <si>
    <t>UNFD018B</t>
  </si>
  <si>
    <t>OFF!</t>
  </si>
  <si>
    <t>OFF! (VINYL)</t>
  </si>
  <si>
    <t>UNFD019A</t>
  </si>
  <si>
    <t>DEEZ NUTS</t>
  </si>
  <si>
    <t>BOUT IT</t>
  </si>
  <si>
    <t>UNFD024</t>
  </si>
  <si>
    <t>SINGULARITY</t>
  </si>
  <si>
    <t>UNFD025</t>
  </si>
  <si>
    <t>SINGULARITY (DELUXE EDITION)</t>
  </si>
  <si>
    <t>UNFD025B</t>
  </si>
  <si>
    <t>2CD MID</t>
  </si>
  <si>
    <t>LOVELESS</t>
  </si>
  <si>
    <t>UNFD028</t>
  </si>
  <si>
    <t>DEAD LETTER CIRCUS</t>
  </si>
  <si>
    <t>THE CATALYST FIRE</t>
  </si>
  <si>
    <t>UNFD029</t>
  </si>
  <si>
    <t>THE CATALYST FIRE (VINYL)</t>
  </si>
  <si>
    <t>UNFD029A</t>
  </si>
  <si>
    <t>HELLIONS</t>
  </si>
  <si>
    <t>DIE YOUNG</t>
  </si>
  <si>
    <t>UNFD032</t>
  </si>
  <si>
    <t>BODYJAR</t>
  </si>
  <si>
    <t>ROLE MODEL</t>
  </si>
  <si>
    <t>UNFD035</t>
  </si>
  <si>
    <t>FACELESS</t>
  </si>
  <si>
    <t>UNFD039</t>
  </si>
  <si>
    <t>EARTHWALKER</t>
  </si>
  <si>
    <t>UNFD040</t>
  </si>
  <si>
    <t>D AT SEA</t>
  </si>
  <si>
    <t>ANCHORS &amp; DIAMONDS</t>
  </si>
  <si>
    <t>UNFD041</t>
  </si>
  <si>
    <t>HACKTIVIST</t>
  </si>
  <si>
    <t>HACKTIVIST EP</t>
  </si>
  <si>
    <t>UNFD042</t>
  </si>
  <si>
    <t>1CD MID</t>
  </si>
  <si>
    <t>ARCHITECTS</t>
  </si>
  <si>
    <t>LOST FOREVER, LOST TOGETHER</t>
  </si>
  <si>
    <t>UNFD043</t>
  </si>
  <si>
    <t>HAND OF MERCY</t>
  </si>
  <si>
    <t>RESOLVE</t>
  </si>
  <si>
    <t>UNFD044</t>
  </si>
  <si>
    <t>TRADE WIND</t>
  </si>
  <si>
    <t>SUFFER JUST TO BELIEVE</t>
  </si>
  <si>
    <t>UNFD047</t>
  </si>
  <si>
    <t>EPCD (A)</t>
  </si>
  <si>
    <t>ANBERLIN</t>
  </si>
  <si>
    <t>LOWBORN</t>
  </si>
  <si>
    <t>UNFD048</t>
  </si>
  <si>
    <t>STORM THE SKY</t>
  </si>
  <si>
    <t>PERMANENCE</t>
  </si>
  <si>
    <t>UNFD055</t>
  </si>
  <si>
    <t>PERMANENCE (CD/DVD)</t>
  </si>
  <si>
    <t>UNFD055A</t>
  </si>
  <si>
    <t>INDIAN SUMMER</t>
  </si>
  <si>
    <t>UNFD057</t>
  </si>
  <si>
    <t>110917</t>
  </si>
  <si>
    <t>GL Date</t>
  </si>
  <si>
    <t>Supplier Name</t>
  </si>
  <si>
    <t>Invoice Number</t>
  </si>
  <si>
    <t>Total  Dr/(Cr)</t>
  </si>
  <si>
    <t>PHIL THRELFALL</t>
  </si>
  <si>
    <t>20140826</t>
  </si>
  <si>
    <t>SONY DADC AUSTRALIA</t>
  </si>
  <si>
    <t>1412010</t>
  </si>
  <si>
    <t>BRIAN PYPER</t>
  </si>
  <si>
    <t>00001512</t>
  </si>
  <si>
    <t>P.W. DISPLAYS</t>
  </si>
  <si>
    <t>00002987</t>
  </si>
  <si>
    <t>THE DISPLAY MAN</t>
  </si>
  <si>
    <t>7975</t>
  </si>
  <si>
    <t>Sum:</t>
  </si>
  <si>
    <t>Invoice #</t>
  </si>
  <si>
    <t>Cat #</t>
  </si>
  <si>
    <t>Artist/Title</t>
  </si>
  <si>
    <t>Description</t>
  </si>
  <si>
    <t>Units</t>
  </si>
  <si>
    <t xml:space="preserve">UNFD057        </t>
  </si>
  <si>
    <t xml:space="preserve">HELLIONS/INDIAN SUMMER        </t>
  </si>
  <si>
    <t>SUMMIT CD</t>
  </si>
  <si>
    <t>CD IN SINGLE JEWEL CASE</t>
  </si>
  <si>
    <t>SHRINKWRAPPING - SINGLE</t>
  </si>
  <si>
    <t>5 COLOUR CD SURCHARGE</t>
  </si>
  <si>
    <t>CD BOOKLETS</t>
  </si>
  <si>
    <t xml:space="preserve">ONETWO002      </t>
  </si>
  <si>
    <t xml:space="preserve">STARTUP CULT/ALLDAY           </t>
  </si>
  <si>
    <t>AUDITION COPIES</t>
  </si>
  <si>
    <t>RAW MATERIAL - BLANK CDR</t>
  </si>
  <si>
    <t>ORIGINATION - CD MASTER</t>
  </si>
  <si>
    <t>MASTERING - LABOUR</t>
  </si>
  <si>
    <t xml:space="preserve">CD STAMPER     </t>
  </si>
  <si>
    <t>GLASS MASTERING</t>
  </si>
  <si>
    <t>Adjusted Gross Sales Value</t>
  </si>
  <si>
    <t>Adjusted Deduction Value</t>
  </si>
  <si>
    <t>Adjusted Net Sales Value</t>
  </si>
  <si>
    <t>Adjusted Sales PPD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</si>
</sst>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.00\ ;[Red]\(#,##0.00\)"/>
    <numFmt numFmtId="167" formatCode="0.0"/>
    <numFmt numFmtId="168" formatCode="dd\-mmm\-yyyy"/>
    <numFmt numFmtId="169" formatCode="#,##0.00;\(#,##0.00\)"/>
    <numFmt numFmtId="170" formatCode="_-* #,##0_-;\-* #,##0_-;_-* &quot;-&quot;??_-;_-@_-"/>
    <numFmt numFmtId="171" formatCode="_-[$€]* #,##0.00_-;\-[$€]* #,##0.00_-;_-[$€]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18"/>
      <name val="Tahoma"/>
      <family val="2"/>
    </font>
    <font>
      <sz val="10"/>
      <color indexed="8"/>
      <name val="Arial"/>
      <family val="2"/>
    </font>
    <font>
      <b/>
      <sz val="10"/>
      <color rgb="FFFF0000"/>
      <name val="Tahoma"/>
      <family val="2"/>
    </font>
    <font>
      <sz val="10"/>
      <color indexed="10"/>
      <name val="Tahoma"/>
      <family val="2"/>
    </font>
    <font>
      <u val="double"/>
      <sz val="10"/>
      <name val="Tahoma"/>
      <family val="2"/>
    </font>
    <font>
      <b/>
      <u/>
      <sz val="10"/>
      <name val="Tahoma"/>
      <family val="2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6"/>
      <color indexed="8"/>
      <name val="Arial"/>
      <family val="2"/>
    </font>
    <font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18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0">
    <xf numFmtId="0" fontId="0" fillId="0" borderId="0"/>
    <xf numFmtId="165" fontId="1" fillId="0" borderId="0" applyFont="0" applyFill="0" applyBorder="0" applyAlignment="0" applyProtection="0"/>
    <xf numFmtId="0" fontId="2" fillId="0" borderId="0">
      <alignment vertical="top"/>
    </xf>
    <xf numFmtId="9" fontId="2" fillId="0" borderId="0" applyFont="0" applyFill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/>
    <xf numFmtId="0" fontId="7" fillId="0" borderId="0">
      <alignment vertical="top"/>
    </xf>
    <xf numFmtId="0" fontId="2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2" applyFont="1" applyAlignment="1"/>
    <xf numFmtId="40" fontId="3" fillId="0" borderId="0" xfId="2" applyNumberFormat="1" applyFont="1" applyAlignment="1"/>
    <xf numFmtId="0" fontId="4" fillId="0" borderId="0" xfId="2" applyFont="1" applyAlignment="1"/>
    <xf numFmtId="17" fontId="5" fillId="0" borderId="0" xfId="2" applyNumberFormat="1" applyFont="1" applyAlignment="1">
      <alignment horizontal="left"/>
    </xf>
    <xf numFmtId="0" fontId="6" fillId="0" borderId="0" xfId="2" applyFont="1" applyAlignment="1"/>
    <xf numFmtId="0" fontId="5" fillId="0" borderId="0" xfId="2" applyFont="1" applyAlignment="1"/>
    <xf numFmtId="4" fontId="3" fillId="0" borderId="0" xfId="2" applyNumberFormat="1" applyFont="1" applyAlignment="1"/>
    <xf numFmtId="17" fontId="3" fillId="0" borderId="0" xfId="3" applyNumberFormat="1" applyFont="1" applyAlignment="1">
      <alignment horizontal="left"/>
    </xf>
    <xf numFmtId="166" fontId="3" fillId="0" borderId="0" xfId="2" applyNumberFormat="1" applyFont="1" applyFill="1" applyBorder="1" applyAlignment="1"/>
    <xf numFmtId="166" fontId="3" fillId="0" borderId="0" xfId="2" applyNumberFormat="1" applyFont="1" applyBorder="1" applyAlignment="1"/>
    <xf numFmtId="0" fontId="3" fillId="0" borderId="0" xfId="2" applyFont="1" applyFill="1" applyAlignment="1"/>
    <xf numFmtId="0" fontId="0" fillId="0" borderId="0" xfId="0" applyFill="1"/>
    <xf numFmtId="49" fontId="3" fillId="0" borderId="0" xfId="3" applyNumberFormat="1" applyFont="1" applyFill="1" applyAlignment="1">
      <alignment horizontal="left"/>
    </xf>
    <xf numFmtId="165" fontId="3" fillId="0" borderId="0" xfId="2" applyNumberFormat="1" applyFont="1" applyFill="1" applyAlignment="1"/>
    <xf numFmtId="0" fontId="8" fillId="0" borderId="0" xfId="2" applyFont="1" applyFill="1" applyAlignment="1"/>
    <xf numFmtId="166" fontId="9" fillId="0" borderId="0" xfId="2" applyNumberFormat="1" applyFont="1" applyFill="1" applyBorder="1" applyAlignment="1"/>
    <xf numFmtId="0" fontId="5" fillId="0" borderId="0" xfId="2" applyFont="1" applyFill="1" applyAlignment="1"/>
    <xf numFmtId="166" fontId="5" fillId="0" borderId="1" xfId="2" applyNumberFormat="1" applyFont="1" applyFill="1" applyBorder="1" applyAlignment="1"/>
    <xf numFmtId="166" fontId="5" fillId="0" borderId="0" xfId="2" applyNumberFormat="1" applyFont="1" applyFill="1" applyBorder="1" applyAlignment="1"/>
    <xf numFmtId="166" fontId="5" fillId="0" borderId="0" xfId="2" applyNumberFormat="1" applyFont="1" applyBorder="1" applyAlignment="1"/>
    <xf numFmtId="166" fontId="5" fillId="0" borderId="1" xfId="2" applyNumberFormat="1" applyFont="1" applyBorder="1" applyAlignment="1"/>
    <xf numFmtId="0" fontId="5" fillId="0" borderId="0" xfId="2" applyNumberFormat="1" applyFont="1" applyBorder="1" applyAlignment="1">
      <alignment horizontal="left"/>
    </xf>
    <xf numFmtId="166" fontId="5" fillId="0" borderId="2" xfId="2" applyNumberFormat="1" applyFont="1" applyBorder="1" applyAlignment="1"/>
    <xf numFmtId="0" fontId="3" fillId="3" borderId="0" xfId="2" applyNumberFormat="1" applyFont="1" applyFill="1" applyBorder="1" applyAlignment="1"/>
    <xf numFmtId="0" fontId="3" fillId="3" borderId="0" xfId="2" applyFont="1" applyFill="1" applyBorder="1" applyAlignment="1"/>
    <xf numFmtId="0" fontId="3" fillId="3" borderId="0" xfId="2" applyFont="1" applyFill="1" applyAlignment="1"/>
    <xf numFmtId="0" fontId="3" fillId="0" borderId="0" xfId="2" applyFont="1" applyBorder="1" applyAlignment="1"/>
    <xf numFmtId="0" fontId="3" fillId="0" borderId="0" xfId="2" applyFont="1" applyAlignment="1">
      <alignment horizontal="right"/>
    </xf>
    <xf numFmtId="0" fontId="10" fillId="0" borderId="0" xfId="2" applyFont="1" applyAlignment="1"/>
    <xf numFmtId="17" fontId="11" fillId="0" borderId="0" xfId="2" applyNumberFormat="1" applyFont="1" applyAlignment="1">
      <alignment horizontal="left"/>
    </xf>
    <xf numFmtId="17" fontId="11" fillId="0" borderId="0" xfId="2" applyNumberFormat="1" applyFont="1" applyBorder="1" applyAlignment="1">
      <alignment horizontal="left"/>
    </xf>
    <xf numFmtId="17" fontId="11" fillId="0" borderId="0" xfId="2" quotePrefix="1" applyNumberFormat="1" applyFont="1" applyAlignment="1"/>
    <xf numFmtId="0" fontId="12" fillId="0" borderId="0" xfId="0" applyFont="1"/>
    <xf numFmtId="0" fontId="7" fillId="0" borderId="0" xfId="2" applyFont="1">
      <alignment vertical="top"/>
    </xf>
    <xf numFmtId="0" fontId="2" fillId="0" borderId="0" xfId="4"/>
    <xf numFmtId="0" fontId="13" fillId="4" borderId="0" xfId="0" applyFont="1" applyFill="1"/>
    <xf numFmtId="4" fontId="14" fillId="0" borderId="0" xfId="0" applyNumberFormat="1" applyFont="1"/>
    <xf numFmtId="0" fontId="15" fillId="0" borderId="0" xfId="2" applyFont="1" applyAlignment="1">
      <alignment horizontal="center" vertical="center"/>
    </xf>
    <xf numFmtId="0" fontId="15" fillId="0" borderId="0" xfId="4" applyFont="1"/>
    <xf numFmtId="0" fontId="16" fillId="0" borderId="0" xfId="4" applyFont="1"/>
    <xf numFmtId="10" fontId="16" fillId="0" borderId="0" xfId="3" applyNumberFormat="1" applyFont="1"/>
    <xf numFmtId="2" fontId="2" fillId="0" borderId="0" xfId="4" applyNumberFormat="1"/>
    <xf numFmtId="0" fontId="17" fillId="0" borderId="0" xfId="4" applyFont="1"/>
    <xf numFmtId="167" fontId="17" fillId="0" borderId="0" xfId="4" applyNumberFormat="1" applyFont="1"/>
    <xf numFmtId="0" fontId="18" fillId="0" borderId="0" xfId="4" applyFont="1" applyAlignment="1">
      <alignment horizontal="center"/>
    </xf>
    <xf numFmtId="0" fontId="19" fillId="0" borderId="0" xfId="2" applyFont="1">
      <alignment vertical="top"/>
    </xf>
    <xf numFmtId="0" fontId="20" fillId="0" borderId="0" xfId="2" applyFont="1" applyAlignment="1">
      <alignment wrapText="1"/>
    </xf>
    <xf numFmtId="0" fontId="20" fillId="0" borderId="0" xfId="2" applyFont="1">
      <alignment vertical="top"/>
    </xf>
    <xf numFmtId="0" fontId="12" fillId="0" borderId="0" xfId="5" applyFont="1"/>
    <xf numFmtId="0" fontId="21" fillId="0" borderId="0" xfId="5"/>
    <xf numFmtId="4" fontId="14" fillId="0" borderId="0" xfId="5" applyNumberFormat="1" applyFont="1"/>
    <xf numFmtId="0" fontId="13" fillId="5" borderId="0" xfId="5" applyFont="1" applyFill="1"/>
    <xf numFmtId="0" fontId="22" fillId="2" borderId="0" xfId="6" applyFont="1" applyFill="1" applyAlignment="1">
      <alignment horizontal="left" vertical="center"/>
    </xf>
    <xf numFmtId="0" fontId="23" fillId="2" borderId="0" xfId="6" applyFont="1" applyFill="1" applyAlignment="1">
      <alignment vertical="center"/>
    </xf>
    <xf numFmtId="0" fontId="24" fillId="6" borderId="0" xfId="6" applyFont="1" applyFill="1" applyAlignment="1">
      <alignment horizontal="left" vertical="center" wrapText="1"/>
    </xf>
    <xf numFmtId="0" fontId="24" fillId="6" borderId="0" xfId="6" applyFont="1" applyFill="1" applyAlignment="1">
      <alignment horizontal="center" vertical="center" wrapText="1"/>
    </xf>
    <xf numFmtId="168" fontId="25" fillId="2" borderId="0" xfId="0" applyNumberFormat="1" applyFont="1" applyFill="1" applyAlignment="1">
      <alignment horizontal="left" vertical="center"/>
    </xf>
    <xf numFmtId="49" fontId="25" fillId="2" borderId="0" xfId="0" applyNumberFormat="1" applyFont="1" applyFill="1" applyAlignment="1">
      <alignment horizontal="left" vertical="center"/>
    </xf>
    <xf numFmtId="169" fontId="25" fillId="2" borderId="0" xfId="0" applyNumberFormat="1" applyFont="1" applyFill="1" applyAlignment="1">
      <alignment horizontal="right" vertical="center"/>
    </xf>
    <xf numFmtId="49" fontId="25" fillId="2" borderId="0" xfId="0" quotePrefix="1" applyNumberFormat="1" applyFont="1" applyFill="1" applyAlignment="1">
      <alignment horizontal="left" vertical="center"/>
    </xf>
    <xf numFmtId="0" fontId="2" fillId="0" borderId="0" xfId="6"/>
    <xf numFmtId="0" fontId="26" fillId="7" borderId="0" xfId="0" applyFont="1" applyFill="1" applyAlignment="1">
      <alignment horizontal="center" vertical="center"/>
    </xf>
    <xf numFmtId="49" fontId="26" fillId="7" borderId="0" xfId="0" applyNumberFormat="1" applyFont="1" applyFill="1" applyAlignment="1">
      <alignment horizontal="right" vertical="center"/>
    </xf>
    <xf numFmtId="169" fontId="26" fillId="7" borderId="0" xfId="0" applyNumberFormat="1" applyFont="1" applyFill="1" applyAlignment="1">
      <alignment horizontal="right" vertical="center"/>
    </xf>
    <xf numFmtId="0" fontId="27" fillId="8" borderId="0" xfId="7" applyFont="1" applyFill="1" applyAlignment="1">
      <alignment horizontal="center" wrapText="1"/>
    </xf>
    <xf numFmtId="0" fontId="27" fillId="8" borderId="0" xfId="7" applyFont="1" applyFill="1" applyAlignment="1">
      <alignment horizontal="left" wrapText="1"/>
    </xf>
    <xf numFmtId="0" fontId="27" fillId="8" borderId="0" xfId="7" applyFont="1" applyFill="1" applyAlignment="1">
      <alignment wrapText="1"/>
    </xf>
    <xf numFmtId="170" fontId="27" fillId="8" borderId="0" xfId="8" applyNumberFormat="1" applyFont="1" applyFill="1" applyAlignment="1">
      <alignment horizontal="center" wrapText="1"/>
    </xf>
    <xf numFmtId="165" fontId="27" fillId="8" borderId="0" xfId="1" applyFont="1" applyFill="1" applyAlignment="1">
      <alignment horizontal="center" wrapText="1"/>
    </xf>
    <xf numFmtId="0" fontId="2" fillId="0" borderId="0" xfId="7"/>
    <xf numFmtId="0" fontId="0" fillId="0" borderId="0" xfId="0" applyAlignment="1">
      <alignment horizontal="left"/>
    </xf>
    <xf numFmtId="165" fontId="2" fillId="0" borderId="0" xfId="8" applyFill="1"/>
    <xf numFmtId="0" fontId="2" fillId="0" borderId="0" xfId="7" applyFont="1"/>
    <xf numFmtId="49" fontId="2" fillId="0" borderId="0" xfId="9" applyNumberFormat="1" applyFont="1" applyFill="1"/>
    <xf numFmtId="4" fontId="2" fillId="0" borderId="0" xfId="7" applyNumberFormat="1"/>
    <xf numFmtId="39" fontId="2" fillId="0" borderId="0" xfId="8" applyNumberFormat="1" applyFont="1" applyFill="1"/>
    <xf numFmtId="0" fontId="0" fillId="0" borderId="0" xfId="0" applyNumberFormat="1" applyAlignment="1">
      <alignment horizontal="left"/>
    </xf>
    <xf numFmtId="165" fontId="2" fillId="0" borderId="2" xfId="8" applyFill="1" applyBorder="1" applyAlignment="1">
      <alignment horizontal="right"/>
    </xf>
    <xf numFmtId="165" fontId="2" fillId="0" borderId="0" xfId="8" applyFill="1" applyBorder="1" applyAlignment="1">
      <alignment horizontal="right"/>
    </xf>
    <xf numFmtId="165" fontId="2" fillId="0" borderId="0" xfId="8"/>
    <xf numFmtId="0" fontId="2" fillId="0" borderId="0" xfId="7" applyAlignment="1">
      <alignment horizontal="center"/>
    </xf>
    <xf numFmtId="0" fontId="2" fillId="0" borderId="0" xfId="7" applyAlignment="1">
      <alignment horizontal="left"/>
    </xf>
    <xf numFmtId="170" fontId="2" fillId="0" borderId="0" xfId="8" applyNumberFormat="1" applyAlignment="1">
      <alignment horizontal="right"/>
    </xf>
    <xf numFmtId="0" fontId="3" fillId="0" borderId="0" xfId="2" applyFont="1" applyFill="1" applyBorder="1" applyAlignment="1"/>
    <xf numFmtId="0" fontId="7" fillId="0" borderId="0" xfId="2" applyFont="1" applyFill="1" applyBorder="1" applyAlignment="1">
      <alignment horizontal="left"/>
    </xf>
    <xf numFmtId="0" fontId="23" fillId="0" borderId="0" xfId="6" applyFont="1" applyFill="1" applyAlignment="1">
      <alignment vertical="center"/>
    </xf>
    <xf numFmtId="0" fontId="22" fillId="0" borderId="0" xfId="6" applyFont="1" applyFill="1" applyAlignment="1">
      <alignment horizontal="left" vertical="center"/>
    </xf>
    <xf numFmtId="165" fontId="22" fillId="0" borderId="0" xfId="1" applyFont="1" applyFill="1" applyAlignment="1">
      <alignment horizontal="left" vertical="center"/>
    </xf>
    <xf numFmtId="0" fontId="2" fillId="0" borderId="0" xfId="6" applyFill="1"/>
    <xf numFmtId="0" fontId="27" fillId="0" borderId="0" xfId="7" applyFont="1" applyFill="1" applyAlignment="1">
      <alignment wrapText="1"/>
    </xf>
    <xf numFmtId="0" fontId="13" fillId="9" borderId="0" xfId="6" applyFont="1" applyFill="1" applyAlignment="1">
      <alignment vertical="top"/>
    </xf>
    <xf numFmtId="0" fontId="13" fillId="9" borderId="0" xfId="6" applyFont="1" applyFill="1" applyAlignment="1">
      <alignment vertical="top" wrapText="1"/>
    </xf>
    <xf numFmtId="4" fontId="14" fillId="9" borderId="0" xfId="5" applyNumberFormat="1" applyFont="1" applyFill="1"/>
    <xf numFmtId="0" fontId="21" fillId="9" borderId="0" xfId="5" applyFill="1"/>
  </cellXfs>
  <cellStyles count="60">
    <cellStyle name="Comma" xfId="1" builtinId="3"/>
    <cellStyle name="Comma 10" xfId="10"/>
    <cellStyle name="Comma 2" xfId="8"/>
    <cellStyle name="Comma 2 2" xfId="11"/>
    <cellStyle name="Comma 3" xfId="12"/>
    <cellStyle name="Comma 4" xfId="13"/>
    <cellStyle name="Comma 5" xfId="14"/>
    <cellStyle name="Comma 5 2" xfId="15"/>
    <cellStyle name="Comma 6" xfId="16"/>
    <cellStyle name="Comma 7" xfId="17"/>
    <cellStyle name="Comma 7 2" xfId="18"/>
    <cellStyle name="Comma 8" xfId="19"/>
    <cellStyle name="Comma 9" xfId="20"/>
    <cellStyle name="Currency 2" xfId="21"/>
    <cellStyle name="Currency 3" xfId="22"/>
    <cellStyle name="Euro" xfId="23"/>
    <cellStyle name="Followed Hyperlink" xfId="59" builtinId="9" hidden="1"/>
    <cellStyle name="Hyperlink" xfId="58" builtinId="8" hidden="1"/>
    <cellStyle name="Normal" xfId="0" builtinId="0"/>
    <cellStyle name="Normal 10" xfId="6"/>
    <cellStyle name="Normal 11" xfId="24"/>
    <cellStyle name="Normal 12" xfId="25"/>
    <cellStyle name="Normal 13" xfId="26"/>
    <cellStyle name="Normal 13 2" xfId="27"/>
    <cellStyle name="Normal 14" xfId="28"/>
    <cellStyle name="Normal 15" xfId="29"/>
    <cellStyle name="Normal 16" xfId="30"/>
    <cellStyle name="Normal 17" xfId="31"/>
    <cellStyle name="Normal 18" xfId="32"/>
    <cellStyle name="Normal 19" xfId="33"/>
    <cellStyle name="Normal 19 2" xfId="34"/>
    <cellStyle name="Normal 2" xfId="7"/>
    <cellStyle name="Normal 2 2" xfId="35"/>
    <cellStyle name="Normal 2 3" xfId="9"/>
    <cellStyle name="Normal 20" xfId="36"/>
    <cellStyle name="Normal 21" xfId="37"/>
    <cellStyle name="Normal 22" xfId="38"/>
    <cellStyle name="Normal 23" xfId="39"/>
    <cellStyle name="Normal 24" xfId="40"/>
    <cellStyle name="Normal 25" xfId="41"/>
    <cellStyle name="Normal 26" xfId="42"/>
    <cellStyle name="Normal 27" xfId="43"/>
    <cellStyle name="Normal 28" xfId="44"/>
    <cellStyle name="Normal 29" xfId="45"/>
    <cellStyle name="Normal 3" xfId="2"/>
    <cellStyle name="Normal 3 2" xfId="46"/>
    <cellStyle name="Normal 30" xfId="47"/>
    <cellStyle name="Normal 31" xfId="5"/>
    <cellStyle name="Normal 4" xfId="48"/>
    <cellStyle name="Normal 4 2" xfId="49"/>
    <cellStyle name="Normal 5" xfId="50"/>
    <cellStyle name="Normal 6" xfId="51"/>
    <cellStyle name="Normal 7" xfId="52"/>
    <cellStyle name="Normal 8" xfId="53"/>
    <cellStyle name="Normal 9" xfId="54"/>
    <cellStyle name="Normal_RIOT_Summary_PnD_May2011_31052011" xfId="4"/>
    <cellStyle name="Percent 2" xfId="3"/>
    <cellStyle name="somme departement" xfId="55"/>
    <cellStyle name="Style 1" xfId="56"/>
    <cellStyle name="標準_INTERNATIONAL OPTION GRANT TEMPLATE 21_Japan_camomile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version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yl/Downloads/Payroll%20Journals-%20MAR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P&amp;D%20Accounting/We%20are%20unified/2015/04%20Jan%202015/We%20are%20unified%20P&amp;D%20Accounting%20Jan%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Projects"/>
      <sheetName val="WMA"/>
      <sheetName val="Accounts to be loaded"/>
      <sheetName val="Manually Split Accounts"/>
      <sheetName val="CofA"/>
      <sheetName val="Dept - BBB"/>
      <sheetName val="Lab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Leav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_Sheet1"/>
      <sheetName val="JnlHeader"/>
      <sheetName val="ADI"/>
      <sheetName val="Jnl"/>
      <sheetName val="Pay"/>
      <sheetName val="Summary"/>
      <sheetName val="Physical JAN-2015 - JAN-2015"/>
      <sheetName val="Digital JAN-2015 - JAN-2015"/>
      <sheetName val="Recharges"/>
      <sheetName val="BO Report"/>
      <sheetName val="Sch - Jan 15"/>
      <sheetName val="BneLog"/>
    </sheetNames>
    <sheetDataSet>
      <sheetData sheetId="0" refreshError="1"/>
      <sheetData sheetId="1" refreshError="1"/>
      <sheetData sheetId="2" refreshError="1"/>
      <sheetData sheetId="3">
        <row r="5">
          <cell r="B5">
            <v>42034</v>
          </cell>
        </row>
      </sheetData>
      <sheetData sheetId="4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56"/>
  <sheetViews>
    <sheetView zoomScaleSheetLayoutView="115" workbookViewId="0">
      <selection activeCell="L23" sqref="L23"/>
    </sheetView>
  </sheetViews>
  <sheetFormatPr defaultColWidth="8.85546875" defaultRowHeight="12.75" outlineLevelRow="1" x14ac:dyDescent="0.2"/>
  <cols>
    <col min="1" max="1" width="17.42578125" style="1" customWidth="1"/>
    <col min="2" max="2" width="50.85546875" style="1" bestFit="1" customWidth="1"/>
    <col min="3" max="3" width="10.85546875" style="1" bestFit="1" customWidth="1"/>
    <col min="4" max="4" width="15.42578125" style="1" bestFit="1" customWidth="1"/>
    <col min="5" max="5" width="4.140625" style="1" bestFit="1" customWidth="1"/>
    <col min="6" max="6" width="14.28515625" style="1" hidden="1" customWidth="1"/>
    <col min="7" max="9" width="9.140625" style="1" hidden="1" customWidth="1"/>
    <col min="10" max="10" width="3.140625" style="1" hidden="1" customWidth="1"/>
    <col min="11" max="11" width="16.28515625" style="1" bestFit="1" customWidth="1"/>
    <col min="12" max="12" width="30.42578125" style="1" bestFit="1" customWidth="1"/>
    <col min="13" max="16384" width="8.85546875" style="1"/>
  </cols>
  <sheetData>
    <row r="1" spans="1:13" x14ac:dyDescent="0.2">
      <c r="B1" s="2"/>
      <c r="C1" s="2"/>
      <c r="D1" s="2"/>
    </row>
    <row r="2" spans="1:13" ht="18" x14ac:dyDescent="0.25">
      <c r="A2" s="3" t="s">
        <v>0</v>
      </c>
      <c r="B2" s="2"/>
      <c r="C2" s="2"/>
      <c r="D2" s="2"/>
    </row>
    <row r="3" spans="1:13" ht="12.75" customHeight="1" x14ac:dyDescent="0.25">
      <c r="A3" s="3"/>
      <c r="B3" s="2"/>
      <c r="C3" s="2"/>
      <c r="D3" s="2"/>
    </row>
    <row r="4" spans="1:13" ht="22.5" x14ac:dyDescent="0.3">
      <c r="A4" s="4" t="s">
        <v>1</v>
      </c>
      <c r="B4" s="4">
        <f>[3]Jnl!B5</f>
        <v>42034</v>
      </c>
      <c r="C4" s="2"/>
      <c r="D4" s="2"/>
      <c r="K4" s="5"/>
    </row>
    <row r="5" spans="1:13" x14ac:dyDescent="0.2">
      <c r="L5" s="84"/>
      <c r="M5" s="84"/>
    </row>
    <row r="6" spans="1:13" x14ac:dyDescent="0.2">
      <c r="A6" s="6" t="s">
        <v>2</v>
      </c>
      <c r="F6" s="7"/>
      <c r="L6" s="84"/>
      <c r="M6" s="84"/>
    </row>
    <row r="7" spans="1:13" x14ac:dyDescent="0.2">
      <c r="A7" s="6"/>
      <c r="F7" s="7"/>
      <c r="L7" s="84"/>
      <c r="M7" s="84"/>
    </row>
    <row r="8" spans="1:13" x14ac:dyDescent="0.2">
      <c r="F8" s="7"/>
      <c r="L8" s="84"/>
      <c r="M8" s="84"/>
    </row>
    <row r="9" spans="1:13" x14ac:dyDescent="0.2">
      <c r="A9" s="6" t="s">
        <v>3</v>
      </c>
      <c r="B9" s="8"/>
      <c r="D9" s="9">
        <v>0</v>
      </c>
      <c r="F9" s="7"/>
      <c r="L9" s="84"/>
      <c r="M9" s="84"/>
    </row>
    <row r="10" spans="1:13" x14ac:dyDescent="0.2">
      <c r="B10" s="8"/>
      <c r="D10" s="10"/>
      <c r="F10" s="7"/>
      <c r="L10" s="84"/>
      <c r="M10" s="84"/>
    </row>
    <row r="11" spans="1:13" x14ac:dyDescent="0.2">
      <c r="A11" s="6" t="s">
        <v>4</v>
      </c>
      <c r="B11" s="4">
        <f>B4</f>
        <v>42034</v>
      </c>
      <c r="D11" s="10">
        <f>ROUND(Summary!P13,2)</f>
        <v>73882.12</v>
      </c>
      <c r="F11" s="7"/>
      <c r="L11" s="85"/>
      <c r="M11" s="84"/>
    </row>
    <row r="12" spans="1:13" x14ac:dyDescent="0.2">
      <c r="A12" s="6"/>
      <c r="B12" s="11" t="s">
        <v>5</v>
      </c>
      <c r="C12" s="11"/>
      <c r="D12" s="10">
        <v>0</v>
      </c>
      <c r="F12" s="7"/>
      <c r="L12" s="85"/>
      <c r="M12" s="84"/>
    </row>
    <row r="13" spans="1:13" ht="15" x14ac:dyDescent="0.25">
      <c r="A13" s="6"/>
      <c r="B13" s="11"/>
      <c r="C13" s="11"/>
      <c r="D13" s="12"/>
      <c r="F13" s="7"/>
      <c r="L13" s="85"/>
      <c r="M13" s="84"/>
    </row>
    <row r="14" spans="1:13" x14ac:dyDescent="0.2">
      <c r="B14" s="13"/>
      <c r="C14" s="11"/>
      <c r="D14" s="9"/>
      <c r="F14" s="7"/>
      <c r="L14" s="84"/>
      <c r="M14" s="84"/>
    </row>
    <row r="15" spans="1:13" x14ac:dyDescent="0.2">
      <c r="A15" s="6" t="s">
        <v>6</v>
      </c>
      <c r="B15" s="13" t="s">
        <v>7</v>
      </c>
      <c r="C15" s="14"/>
      <c r="D15" s="9">
        <f>-'Sch - Jan 15'!F37</f>
        <v>-4516.7119999999995</v>
      </c>
      <c r="F15" s="7"/>
      <c r="L15" s="85"/>
      <c r="M15" s="84"/>
    </row>
    <row r="16" spans="1:13" x14ac:dyDescent="0.2">
      <c r="A16" s="6"/>
      <c r="B16" s="11" t="s">
        <v>8</v>
      </c>
      <c r="C16" s="15"/>
      <c r="D16" s="9">
        <f>-Recharges!E11</f>
        <v>-1621.6</v>
      </c>
      <c r="F16" s="7"/>
      <c r="L16" s="85"/>
      <c r="M16" s="84"/>
    </row>
    <row r="17" spans="1:13" x14ac:dyDescent="0.2">
      <c r="A17" s="6"/>
      <c r="B17" s="11"/>
      <c r="C17" s="11"/>
      <c r="D17" s="9"/>
      <c r="F17" s="7"/>
      <c r="L17" s="84"/>
      <c r="M17" s="84"/>
    </row>
    <row r="18" spans="1:13" x14ac:dyDescent="0.2">
      <c r="B18" s="11"/>
      <c r="C18" s="11"/>
      <c r="D18" s="16"/>
      <c r="F18" s="7"/>
      <c r="L18" s="84"/>
      <c r="M18" s="84"/>
    </row>
    <row r="19" spans="1:13" x14ac:dyDescent="0.2">
      <c r="B19" s="11" t="s">
        <v>10</v>
      </c>
      <c r="C19" s="17"/>
      <c r="D19" s="18">
        <f>ROUND(SUM(D9:D17),2)</f>
        <v>67743.81</v>
      </c>
      <c r="F19" s="7"/>
      <c r="L19" s="84"/>
      <c r="M19" s="84"/>
    </row>
    <row r="20" spans="1:13" x14ac:dyDescent="0.2">
      <c r="B20" s="11"/>
      <c r="C20" s="17"/>
      <c r="D20" s="19"/>
      <c r="F20" s="7"/>
      <c r="L20" s="84"/>
      <c r="M20" s="84"/>
    </row>
    <row r="21" spans="1:13" x14ac:dyDescent="0.2">
      <c r="A21" s="6" t="s">
        <v>6</v>
      </c>
      <c r="B21" s="1" t="s">
        <v>11</v>
      </c>
      <c r="C21" s="6"/>
      <c r="D21" s="20">
        <f>-D19</f>
        <v>-67743.81</v>
      </c>
      <c r="F21" s="7"/>
      <c r="L21" s="84"/>
      <c r="M21" s="84"/>
    </row>
    <row r="22" spans="1:13" x14ac:dyDescent="0.2">
      <c r="C22" s="6"/>
      <c r="D22" s="20"/>
      <c r="F22" s="7"/>
      <c r="L22" s="84"/>
      <c r="M22" s="84"/>
    </row>
    <row r="23" spans="1:13" x14ac:dyDescent="0.2">
      <c r="A23" s="6" t="s">
        <v>12</v>
      </c>
      <c r="C23" s="6"/>
      <c r="D23" s="21">
        <f>SUM(D19:D22)</f>
        <v>0</v>
      </c>
      <c r="F23" s="7"/>
      <c r="L23" s="84"/>
      <c r="M23" s="84"/>
    </row>
    <row r="24" spans="1:13" x14ac:dyDescent="0.2">
      <c r="C24" s="6"/>
      <c r="D24" s="20"/>
      <c r="F24" s="7"/>
      <c r="L24" s="84"/>
      <c r="M24" s="84"/>
    </row>
    <row r="25" spans="1:13" x14ac:dyDescent="0.2">
      <c r="A25" s="6" t="s">
        <v>13</v>
      </c>
      <c r="C25" s="6"/>
      <c r="D25" s="20">
        <f>ROUND(SUM(D19:D21)*0.1,2)</f>
        <v>0</v>
      </c>
      <c r="F25" s="7"/>
      <c r="L25" s="84"/>
      <c r="M25" s="84"/>
    </row>
    <row r="26" spans="1:13" x14ac:dyDescent="0.2">
      <c r="A26" s="6"/>
      <c r="C26" s="6"/>
      <c r="D26" s="20"/>
      <c r="F26" s="7"/>
      <c r="L26" s="84"/>
      <c r="M26" s="84"/>
    </row>
    <row r="27" spans="1:13" ht="13.5" thickBot="1" x14ac:dyDescent="0.25">
      <c r="A27" s="22" t="s">
        <v>14</v>
      </c>
      <c r="C27" s="6"/>
      <c r="D27" s="23">
        <f>ROUND(SUM(D23:D25),2)</f>
        <v>0</v>
      </c>
      <c r="F27" s="24"/>
      <c r="G27" s="25"/>
      <c r="H27" s="25"/>
      <c r="I27" s="25"/>
      <c r="L27" s="84"/>
      <c r="M27" s="84"/>
    </row>
    <row r="28" spans="1:13" ht="13.5" thickTop="1" x14ac:dyDescent="0.2">
      <c r="A28" s="6"/>
      <c r="B28" s="6"/>
      <c r="C28" s="6"/>
      <c r="D28" s="20"/>
      <c r="F28" s="25"/>
      <c r="G28" s="25"/>
      <c r="H28" s="26"/>
      <c r="I28" s="26"/>
      <c r="L28" s="84"/>
      <c r="M28" s="84"/>
    </row>
    <row r="29" spans="1:13" x14ac:dyDescent="0.2">
      <c r="A29" s="6"/>
      <c r="B29" s="6"/>
      <c r="C29" s="6"/>
      <c r="D29" s="20"/>
      <c r="F29" s="27"/>
      <c r="G29" s="27"/>
      <c r="L29" s="9"/>
      <c r="M29" s="84"/>
    </row>
    <row r="30" spans="1:13" x14ac:dyDescent="0.2">
      <c r="A30" s="6"/>
      <c r="B30" s="6"/>
      <c r="C30" s="6"/>
      <c r="D30" s="20"/>
      <c r="F30" s="27"/>
      <c r="G30" s="27"/>
      <c r="L30" s="9"/>
      <c r="M30" s="84"/>
    </row>
    <row r="31" spans="1:13" hidden="1" outlineLevel="1" x14ac:dyDescent="0.2">
      <c r="A31" s="6"/>
      <c r="B31" s="6" t="s">
        <v>15</v>
      </c>
      <c r="C31" s="6"/>
      <c r="D31" s="20">
        <v>500000</v>
      </c>
      <c r="F31" s="27"/>
      <c r="G31" s="27"/>
      <c r="L31" s="9"/>
      <c r="M31" s="84"/>
    </row>
    <row r="32" spans="1:13" hidden="1" outlineLevel="1" x14ac:dyDescent="0.2">
      <c r="A32" s="6"/>
      <c r="B32" s="6"/>
      <c r="C32" s="6"/>
      <c r="D32" s="20"/>
      <c r="F32" s="27"/>
      <c r="G32" s="27"/>
      <c r="L32" s="9"/>
      <c r="M32" s="84"/>
    </row>
    <row r="33" spans="1:13" hidden="1" outlineLevel="1" x14ac:dyDescent="0.2">
      <c r="A33" s="6"/>
      <c r="B33" s="1" t="s">
        <v>16</v>
      </c>
      <c r="C33" s="6"/>
      <c r="D33" s="20">
        <v>32065</v>
      </c>
      <c r="F33" s="27"/>
      <c r="G33" s="27"/>
      <c r="L33" s="9"/>
      <c r="M33" s="84"/>
    </row>
    <row r="34" spans="1:13" hidden="1" outlineLevel="1" x14ac:dyDescent="0.2">
      <c r="A34" s="6"/>
      <c r="C34" s="6"/>
      <c r="D34" s="20"/>
      <c r="F34" s="27"/>
      <c r="G34" s="27"/>
      <c r="L34" s="9"/>
      <c r="M34" s="84"/>
    </row>
    <row r="35" spans="1:13" hidden="1" outlineLevel="1" x14ac:dyDescent="0.2">
      <c r="A35" s="6"/>
      <c r="B35" s="1" t="s">
        <v>6</v>
      </c>
      <c r="C35" s="6"/>
      <c r="D35" s="20"/>
      <c r="F35" s="27"/>
      <c r="G35" s="27"/>
      <c r="L35" s="9"/>
      <c r="M35" s="84"/>
    </row>
    <row r="36" spans="1:13" hidden="1" outlineLevel="1" x14ac:dyDescent="0.2">
      <c r="A36" s="28"/>
      <c r="B36" s="29"/>
      <c r="C36" s="6"/>
      <c r="D36" s="20"/>
      <c r="F36" s="27"/>
      <c r="G36" s="27"/>
      <c r="L36" s="9"/>
      <c r="M36" s="84"/>
    </row>
    <row r="37" spans="1:13" hidden="1" outlineLevel="1" x14ac:dyDescent="0.2">
      <c r="A37" s="6"/>
      <c r="B37" s="30">
        <v>41699</v>
      </c>
      <c r="C37" s="6"/>
      <c r="D37" s="20">
        <v>-87687.73</v>
      </c>
      <c r="F37" s="27"/>
      <c r="G37" s="27"/>
      <c r="L37" s="9"/>
      <c r="M37" s="84"/>
    </row>
    <row r="38" spans="1:13" hidden="1" outlineLevel="1" x14ac:dyDescent="0.2">
      <c r="A38" s="6"/>
      <c r="B38" s="31">
        <v>41730</v>
      </c>
      <c r="C38" s="6"/>
      <c r="D38" s="20">
        <v>-58556.480000000003</v>
      </c>
      <c r="F38" s="27"/>
      <c r="G38" s="27"/>
      <c r="L38" s="9"/>
      <c r="M38" s="84"/>
    </row>
    <row r="39" spans="1:13" hidden="1" outlineLevel="1" x14ac:dyDescent="0.2">
      <c r="A39" s="6"/>
      <c r="B39" s="30">
        <v>41760</v>
      </c>
      <c r="C39" s="6"/>
      <c r="D39" s="20">
        <v>-68173.45</v>
      </c>
      <c r="F39" s="27"/>
      <c r="G39" s="27"/>
      <c r="L39" s="9"/>
      <c r="M39" s="84"/>
    </row>
    <row r="40" spans="1:13" hidden="1" outlineLevel="1" x14ac:dyDescent="0.2">
      <c r="A40" s="6"/>
      <c r="B40" s="30">
        <v>41791</v>
      </c>
      <c r="C40" s="6"/>
      <c r="D40" s="20">
        <v>-24043.07</v>
      </c>
      <c r="F40" s="27"/>
      <c r="G40" s="27"/>
      <c r="L40" s="9"/>
      <c r="M40" s="84"/>
    </row>
    <row r="41" spans="1:13" hidden="1" outlineLevel="1" x14ac:dyDescent="0.2">
      <c r="A41" s="6"/>
      <c r="B41" s="30">
        <v>41821</v>
      </c>
      <c r="C41" s="6"/>
      <c r="D41" s="20">
        <v>-49788</v>
      </c>
      <c r="F41" s="27"/>
      <c r="G41" s="27"/>
      <c r="L41" s="9"/>
      <c r="M41" s="84"/>
    </row>
    <row r="42" spans="1:13" hidden="1" outlineLevel="1" x14ac:dyDescent="0.2">
      <c r="B42" s="30">
        <v>41852</v>
      </c>
      <c r="D42" s="20">
        <v>-79138.539999999994</v>
      </c>
      <c r="L42" s="84"/>
      <c r="M42" s="84"/>
    </row>
    <row r="43" spans="1:13" hidden="1" outlineLevel="1" x14ac:dyDescent="0.2">
      <c r="B43" s="30">
        <v>41883</v>
      </c>
      <c r="D43" s="20">
        <v>-60708.9</v>
      </c>
      <c r="L43" s="84"/>
      <c r="M43" s="84"/>
    </row>
    <row r="44" spans="1:13" hidden="1" outlineLevel="1" x14ac:dyDescent="0.2">
      <c r="B44" s="30">
        <v>41913</v>
      </c>
      <c r="D44" s="20">
        <f>-71230.12</f>
        <v>-71230.12</v>
      </c>
      <c r="L44" s="84"/>
      <c r="M44" s="84"/>
    </row>
    <row r="45" spans="1:13" hidden="1" outlineLevel="1" x14ac:dyDescent="0.2">
      <c r="B45" s="30">
        <v>41944</v>
      </c>
      <c r="D45" s="20">
        <v>-32738.71</v>
      </c>
      <c r="L45" s="84"/>
      <c r="M45" s="84"/>
    </row>
    <row r="46" spans="1:13" hidden="1" outlineLevel="1" x14ac:dyDescent="0.2">
      <c r="B46" s="30"/>
      <c r="D46" s="20"/>
      <c r="L46" s="84"/>
      <c r="M46" s="84"/>
    </row>
    <row r="47" spans="1:13" ht="13.5" hidden="1" outlineLevel="1" thickBot="1" x14ac:dyDescent="0.25">
      <c r="B47" s="6" t="s">
        <v>17</v>
      </c>
      <c r="D47" s="23">
        <f>SUM(D31:D45)</f>
        <v>5.0931703299283981E-11</v>
      </c>
      <c r="L47" s="84"/>
      <c r="M47" s="84"/>
    </row>
    <row r="48" spans="1:13" collapsed="1" x14ac:dyDescent="0.2">
      <c r="B48" s="6"/>
      <c r="D48" s="20"/>
      <c r="L48" s="84"/>
      <c r="M48" s="84"/>
    </row>
    <row r="49" spans="1:13" x14ac:dyDescent="0.2">
      <c r="B49" s="6" t="s">
        <v>18</v>
      </c>
      <c r="C49" s="6"/>
      <c r="D49" s="20">
        <v>500000</v>
      </c>
      <c r="L49" s="84"/>
      <c r="M49" s="84"/>
    </row>
    <row r="50" spans="1:13" x14ac:dyDescent="0.2">
      <c r="B50" s="6"/>
      <c r="D50" s="20"/>
      <c r="L50" s="84"/>
      <c r="M50" s="84"/>
    </row>
    <row r="51" spans="1:13" x14ac:dyDescent="0.2">
      <c r="B51" s="30">
        <v>41944</v>
      </c>
      <c r="D51" s="20">
        <v>-32545.17</v>
      </c>
    </row>
    <row r="52" spans="1:13" x14ac:dyDescent="0.2">
      <c r="B52" s="32" t="s">
        <v>19</v>
      </c>
      <c r="C52" s="6"/>
      <c r="D52" s="20">
        <v>-47734.39</v>
      </c>
    </row>
    <row r="53" spans="1:13" x14ac:dyDescent="0.2">
      <c r="B53" s="32" t="s">
        <v>20</v>
      </c>
      <c r="C53" s="6"/>
      <c r="D53" s="20">
        <f>D21</f>
        <v>-67743.81</v>
      </c>
    </row>
    <row r="54" spans="1:13" ht="13.5" thickBot="1" x14ac:dyDescent="0.25">
      <c r="B54" s="32"/>
      <c r="C54" s="6"/>
      <c r="D54" s="23">
        <f>SUM(D49:D53)</f>
        <v>351976.63</v>
      </c>
    </row>
    <row r="55" spans="1:13" ht="13.5" thickTop="1" x14ac:dyDescent="0.2">
      <c r="A55" s="6"/>
    </row>
    <row r="56" spans="1:13" x14ac:dyDescent="0.2">
      <c r="B56" s="6"/>
      <c r="D56" s="10"/>
    </row>
  </sheetData>
  <pageMargins left="0.75" right="0.75" top="1" bottom="1" header="0.5" footer="0.5"/>
  <pageSetup paperSize="9" scale="91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39"/>
  <sheetViews>
    <sheetView workbookViewId="0">
      <selection activeCell="N22" sqref="N22"/>
    </sheetView>
  </sheetViews>
  <sheetFormatPr defaultColWidth="8.85546875" defaultRowHeight="12.75" x14ac:dyDescent="0.2"/>
  <cols>
    <col min="1" max="1" width="20.42578125" style="35" bestFit="1" customWidth="1"/>
    <col min="2" max="2" width="11.42578125" style="35" customWidth="1"/>
    <col min="3" max="4" width="8.85546875" style="35"/>
    <col min="5" max="5" width="10.28515625" style="35" customWidth="1"/>
    <col min="6" max="8" width="8.85546875" style="35"/>
    <col min="9" max="9" width="9.85546875" style="35" bestFit="1" customWidth="1"/>
    <col min="10" max="10" width="14.42578125" style="35" customWidth="1"/>
    <col min="11" max="15" width="8.85546875" style="35"/>
    <col min="16" max="16" width="9.85546875" style="35" bestFit="1" customWidth="1"/>
    <col min="17" max="16384" width="8.85546875" style="35"/>
  </cols>
  <sheetData>
    <row r="1" spans="1:17" ht="15.75" x14ac:dyDescent="0.25">
      <c r="A1" s="33" t="s">
        <v>21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 s="34"/>
    </row>
    <row r="2" spans="1:17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34"/>
    </row>
    <row r="3" spans="1:17" ht="15.75" x14ac:dyDescent="0.25">
      <c r="A3" s="33" t="s">
        <v>22</v>
      </c>
      <c r="B3" s="33" t="s">
        <v>23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 s="34"/>
    </row>
    <row r="4" spans="1:17" ht="15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 s="34"/>
    </row>
    <row r="5" spans="1:17" ht="15.75" x14ac:dyDescent="0.25">
      <c r="A5" s="33" t="s">
        <v>24</v>
      </c>
      <c r="B5" s="33" t="s">
        <v>25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 s="34"/>
    </row>
    <row r="6" spans="1:17" ht="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 s="34"/>
    </row>
    <row r="7" spans="1:17" ht="15.75" x14ac:dyDescent="0.25">
      <c r="A7" s="33" t="s">
        <v>26</v>
      </c>
      <c r="B7" s="33" t="s">
        <v>27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 s="34"/>
    </row>
    <row r="8" spans="1:17" ht="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 s="34"/>
    </row>
    <row r="9" spans="1:17" ht="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 s="34"/>
    </row>
    <row r="10" spans="1:17" x14ac:dyDescent="0.2">
      <c r="A10" s="36" t="s">
        <v>28</v>
      </c>
      <c r="B10" s="36" t="s">
        <v>29</v>
      </c>
      <c r="C10" s="36" t="s">
        <v>30</v>
      </c>
      <c r="D10" s="36" t="s">
        <v>31</v>
      </c>
      <c r="E10" s="36" t="s">
        <v>32</v>
      </c>
      <c r="F10" s="36" t="s">
        <v>33</v>
      </c>
      <c r="G10" s="36" t="s">
        <v>34</v>
      </c>
      <c r="H10" s="36" t="s">
        <v>35</v>
      </c>
      <c r="I10" s="36" t="s">
        <v>36</v>
      </c>
      <c r="J10" s="36" t="s">
        <v>37</v>
      </c>
      <c r="K10" s="36" t="s">
        <v>38</v>
      </c>
      <c r="L10" s="36" t="s">
        <v>39</v>
      </c>
      <c r="M10" s="36" t="s">
        <v>40</v>
      </c>
      <c r="N10" s="36" t="s">
        <v>41</v>
      </c>
      <c r="O10" s="36" t="s">
        <v>42</v>
      </c>
      <c r="P10" s="36" t="s">
        <v>43</v>
      </c>
      <c r="Q10" s="34"/>
    </row>
    <row r="11" spans="1:17" x14ac:dyDescent="0.2">
      <c r="A11" s="37" t="s">
        <v>44</v>
      </c>
      <c r="B11" s="37">
        <v>1127732</v>
      </c>
      <c r="C11" s="37">
        <v>0</v>
      </c>
      <c r="D11" s="37">
        <v>0</v>
      </c>
      <c r="E11" s="37">
        <v>1127732</v>
      </c>
      <c r="F11" s="37">
        <v>0</v>
      </c>
      <c r="G11" s="37">
        <v>0</v>
      </c>
      <c r="H11" s="37">
        <v>0</v>
      </c>
      <c r="I11" s="37">
        <v>36317.136369109998</v>
      </c>
      <c r="J11" s="37">
        <v>0</v>
      </c>
      <c r="K11" s="37">
        <v>6627.2568056571999</v>
      </c>
      <c r="L11" s="37">
        <v>0</v>
      </c>
      <c r="M11" s="37">
        <v>0</v>
      </c>
      <c r="N11" s="37">
        <v>0</v>
      </c>
      <c r="O11" s="37">
        <v>0</v>
      </c>
      <c r="P11" s="37">
        <v>29689.8795634528</v>
      </c>
      <c r="Q11" s="34"/>
    </row>
    <row r="12" spans="1:17" x14ac:dyDescent="0.2">
      <c r="A12" s="37" t="s">
        <v>45</v>
      </c>
      <c r="B12" s="37">
        <v>5589</v>
      </c>
      <c r="C12" s="37">
        <v>11</v>
      </c>
      <c r="D12" s="37">
        <v>168.35</v>
      </c>
      <c r="E12" s="37">
        <v>5578</v>
      </c>
      <c r="F12" s="37">
        <v>111</v>
      </c>
      <c r="G12" s="37">
        <v>10</v>
      </c>
      <c r="H12" s="37">
        <v>15268.97</v>
      </c>
      <c r="I12" s="37">
        <v>63142.41</v>
      </c>
      <c r="J12" s="37">
        <v>5092.88</v>
      </c>
      <c r="K12" s="37">
        <v>10653.9362</v>
      </c>
      <c r="L12" s="37">
        <v>3157.15</v>
      </c>
      <c r="M12" s="37">
        <v>38.85</v>
      </c>
      <c r="N12" s="37">
        <v>3.5</v>
      </c>
      <c r="O12" s="37">
        <v>3.85</v>
      </c>
      <c r="P12" s="37">
        <v>44192.243799999997</v>
      </c>
      <c r="Q12" s="34"/>
    </row>
    <row r="13" spans="1:17" x14ac:dyDescent="0.2">
      <c r="A13" s="37" t="s">
        <v>46</v>
      </c>
      <c r="B13" s="37">
        <v>1133321</v>
      </c>
      <c r="C13" s="37">
        <v>11</v>
      </c>
      <c r="D13" s="37">
        <v>168.35</v>
      </c>
      <c r="E13" s="37">
        <v>1133310</v>
      </c>
      <c r="F13" s="37">
        <v>111</v>
      </c>
      <c r="G13" s="37">
        <v>10</v>
      </c>
      <c r="H13" s="37">
        <v>15268.97</v>
      </c>
      <c r="I13" s="37">
        <v>99459.546369110001</v>
      </c>
      <c r="J13" s="37">
        <v>5092.88</v>
      </c>
      <c r="K13" s="37">
        <v>17281.193005657198</v>
      </c>
      <c r="L13" s="37">
        <v>3157.15</v>
      </c>
      <c r="M13" s="37">
        <v>38.85</v>
      </c>
      <c r="N13" s="37">
        <v>3.5</v>
      </c>
      <c r="O13" s="37">
        <v>3.85</v>
      </c>
      <c r="P13" s="37">
        <v>73882.123363452803</v>
      </c>
      <c r="Q13" s="34"/>
    </row>
    <row r="14" spans="1:17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1:17" x14ac:dyDescent="0.2">
      <c r="N15" s="39"/>
    </row>
    <row r="18" spans="1:16" x14ac:dyDescent="0.2">
      <c r="A18" s="40"/>
      <c r="J18" s="41"/>
      <c r="K18" s="41"/>
      <c r="L18" s="41"/>
      <c r="M18" s="42"/>
      <c r="N18" s="42"/>
      <c r="O18" s="42"/>
    </row>
    <row r="19" spans="1:16" x14ac:dyDescent="0.2">
      <c r="J19" s="43"/>
      <c r="K19" s="43"/>
      <c r="L19" s="44"/>
      <c r="M19" s="43"/>
      <c r="N19" s="43"/>
      <c r="O19" s="43"/>
    </row>
    <row r="20" spans="1:16" x14ac:dyDescent="0.2">
      <c r="J20" s="45"/>
      <c r="L20" s="45"/>
    </row>
    <row r="25" spans="1:16" ht="15.75" x14ac:dyDescent="0.2">
      <c r="A25" s="46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6" ht="15.75" x14ac:dyDescent="0.2">
      <c r="A27" s="46"/>
      <c r="B27" s="46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6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6" ht="15.75" x14ac:dyDescent="0.2">
      <c r="A29" s="46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16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6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spans="1:16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x14ac:dyDescent="0.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16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16" x14ac:dyDescent="0.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x14ac:dyDescent="0.2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x14ac:dyDescent="0.2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x14ac:dyDescent="0.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</sheetData>
  <pageMargins left="0.25" right="0.25" top="0.75" bottom="0.75" header="0.3" footer="0.3"/>
  <pageSetup paperSize="9" scale="58" orientation="portrait"/>
  <headerFooter alignWithMargins="0">
    <oddFooter>&amp;L&amp;Z&amp;F&amp;A&amp;C&amp;P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"/>
  <sheetViews>
    <sheetView tabSelected="1" workbookViewId="0">
      <pane ySplit="10" topLeftCell="A77" activePane="bottomLeft" state="frozen"/>
      <selection pane="bottomLeft" activeCell="D98" sqref="D98"/>
    </sheetView>
  </sheetViews>
  <sheetFormatPr defaultColWidth="8.85546875" defaultRowHeight="15" x14ac:dyDescent="0.25"/>
  <cols>
    <col min="1" max="1" width="23.42578125" style="50" customWidth="1"/>
    <col min="2" max="2" width="35.140625" style="50" customWidth="1"/>
    <col min="3" max="3" width="10.7109375" style="50" customWidth="1"/>
    <col min="4" max="4" width="13" style="50" customWidth="1"/>
    <col min="5" max="16384" width="8.85546875" style="50"/>
  </cols>
  <sheetData>
    <row r="1" spans="1:25" ht="15.75" x14ac:dyDescent="0.25">
      <c r="A1" s="49" t="s">
        <v>21</v>
      </c>
    </row>
    <row r="3" spans="1:25" ht="15.75" x14ac:dyDescent="0.25">
      <c r="A3" s="49" t="s">
        <v>22</v>
      </c>
      <c r="B3" s="49" t="s">
        <v>23</v>
      </c>
    </row>
    <row r="5" spans="1:25" ht="15.75" x14ac:dyDescent="0.25">
      <c r="A5" s="49" t="s">
        <v>24</v>
      </c>
      <c r="B5" s="49" t="s">
        <v>25</v>
      </c>
    </row>
    <row r="7" spans="1:25" ht="15.75" x14ac:dyDescent="0.25">
      <c r="A7" s="49" t="s">
        <v>26</v>
      </c>
      <c r="B7" s="49" t="s">
        <v>47</v>
      </c>
    </row>
    <row r="8" spans="1:25" x14ac:dyDescent="0.25">
      <c r="C8" s="51" t="s">
        <v>48</v>
      </c>
      <c r="G8" s="51">
        <v>5589</v>
      </c>
      <c r="H8" s="51">
        <v>11</v>
      </c>
      <c r="I8" s="51">
        <v>168.35</v>
      </c>
      <c r="J8" s="51">
        <v>5578</v>
      </c>
      <c r="K8" s="51">
        <v>111</v>
      </c>
      <c r="L8" s="51">
        <v>10</v>
      </c>
      <c r="M8" s="51">
        <v>15268.97</v>
      </c>
      <c r="N8" s="51">
        <v>63142.41</v>
      </c>
      <c r="O8" s="51">
        <v>5092.88</v>
      </c>
      <c r="P8" s="51">
        <v>10653.9362</v>
      </c>
      <c r="Q8" s="51">
        <v>3157.15</v>
      </c>
      <c r="R8" s="51">
        <v>38.85</v>
      </c>
      <c r="S8" s="51">
        <v>3.5</v>
      </c>
      <c r="T8" s="51">
        <v>3.85</v>
      </c>
      <c r="U8" s="51">
        <v>44192.243799999997</v>
      </c>
    </row>
    <row r="10" spans="1:25" ht="36" x14ac:dyDescent="0.25">
      <c r="A10" s="52" t="s">
        <v>49</v>
      </c>
      <c r="B10" s="52" t="s">
        <v>50</v>
      </c>
      <c r="C10" s="52" t="s">
        <v>51</v>
      </c>
      <c r="D10" s="52" t="s">
        <v>52</v>
      </c>
      <c r="E10" s="52" t="s">
        <v>53</v>
      </c>
      <c r="F10" s="52" t="s">
        <v>54</v>
      </c>
      <c r="G10" s="52" t="s">
        <v>29</v>
      </c>
      <c r="H10" s="52" t="s">
        <v>30</v>
      </c>
      <c r="I10" s="52" t="s">
        <v>31</v>
      </c>
      <c r="J10" s="52" t="s">
        <v>32</v>
      </c>
      <c r="K10" s="52" t="s">
        <v>33</v>
      </c>
      <c r="L10" s="52" t="s">
        <v>34</v>
      </c>
      <c r="M10" s="52" t="s">
        <v>35</v>
      </c>
      <c r="N10" s="52" t="s">
        <v>36</v>
      </c>
      <c r="O10" s="52" t="s">
        <v>37</v>
      </c>
      <c r="P10" s="52" t="s">
        <v>38</v>
      </c>
      <c r="Q10" s="52" t="s">
        <v>39</v>
      </c>
      <c r="R10" s="52" t="s">
        <v>40</v>
      </c>
      <c r="S10" s="52" t="s">
        <v>41</v>
      </c>
      <c r="T10" s="52" t="s">
        <v>42</v>
      </c>
      <c r="U10" s="52" t="s">
        <v>43</v>
      </c>
      <c r="V10" s="91" t="s">
        <v>363</v>
      </c>
      <c r="W10" s="91" t="s">
        <v>364</v>
      </c>
      <c r="X10" s="92" t="s">
        <v>365</v>
      </c>
      <c r="Y10" s="92" t="s">
        <v>366</v>
      </c>
    </row>
    <row r="11" spans="1:25" x14ac:dyDescent="0.25">
      <c r="A11" s="51" t="s">
        <v>55</v>
      </c>
      <c r="B11" s="51" t="s">
        <v>56</v>
      </c>
      <c r="C11" s="51" t="s">
        <v>57</v>
      </c>
      <c r="D11" s="51" t="s">
        <v>58</v>
      </c>
      <c r="E11" s="51">
        <v>14.45</v>
      </c>
      <c r="F11" s="51">
        <v>13.6</v>
      </c>
      <c r="G11" s="51">
        <v>3</v>
      </c>
      <c r="H11" s="51">
        <v>0</v>
      </c>
      <c r="I11" s="51">
        <v>0</v>
      </c>
      <c r="J11" s="51">
        <v>3</v>
      </c>
      <c r="K11" s="51">
        <v>0</v>
      </c>
      <c r="L11" s="51">
        <v>0</v>
      </c>
      <c r="M11" s="51">
        <v>7.07</v>
      </c>
      <c r="N11" s="51">
        <v>33.729999999999997</v>
      </c>
      <c r="O11" s="51">
        <v>3.6</v>
      </c>
      <c r="P11" s="51">
        <v>5.4467999999999996</v>
      </c>
      <c r="Q11" s="51">
        <v>1.69</v>
      </c>
      <c r="R11" s="51">
        <v>0</v>
      </c>
      <c r="S11" s="51">
        <v>0</v>
      </c>
      <c r="T11" s="51">
        <v>0</v>
      </c>
      <c r="U11" s="51">
        <v>22.993200000000002</v>
      </c>
      <c r="V11" s="50">
        <v>40.799999999999997</v>
      </c>
      <c r="W11" s="50">
        <v>8.76</v>
      </c>
      <c r="X11" s="50">
        <v>32.04</v>
      </c>
      <c r="Y11" s="50">
        <v>10.68</v>
      </c>
    </row>
    <row r="12" spans="1:25" x14ac:dyDescent="0.25">
      <c r="A12" s="51" t="s">
        <v>59</v>
      </c>
      <c r="B12" s="51" t="s">
        <v>60</v>
      </c>
      <c r="C12" s="51" t="s">
        <v>61</v>
      </c>
      <c r="D12" s="51" t="s">
        <v>58</v>
      </c>
      <c r="E12" s="51">
        <v>14.45</v>
      </c>
      <c r="F12" s="51">
        <v>13.6</v>
      </c>
      <c r="G12" s="51">
        <v>124</v>
      </c>
      <c r="H12" s="51">
        <v>0</v>
      </c>
      <c r="I12" s="51">
        <v>0</v>
      </c>
      <c r="J12" s="51">
        <v>124</v>
      </c>
      <c r="K12" s="51">
        <v>0</v>
      </c>
      <c r="L12" s="51">
        <v>0</v>
      </c>
      <c r="M12" s="51">
        <v>302.19</v>
      </c>
      <c r="N12" s="51">
        <v>1384.21</v>
      </c>
      <c r="O12" s="51">
        <v>148.87</v>
      </c>
      <c r="P12" s="51">
        <v>223.55</v>
      </c>
      <c r="Q12" s="51">
        <v>69.209999999999994</v>
      </c>
      <c r="R12" s="51">
        <v>0</v>
      </c>
      <c r="S12" s="51">
        <v>0</v>
      </c>
      <c r="T12" s="51">
        <v>0</v>
      </c>
      <c r="U12" s="51">
        <v>942.58</v>
      </c>
      <c r="V12" s="50">
        <v>1686.3999999999999</v>
      </c>
      <c r="W12" s="50">
        <v>371.4</v>
      </c>
      <c r="X12" s="50">
        <v>1314.9999999999998</v>
      </c>
      <c r="Y12" s="50">
        <v>10.604838709677418</v>
      </c>
    </row>
    <row r="13" spans="1:25" x14ac:dyDescent="0.25">
      <c r="A13" s="51" t="s">
        <v>55</v>
      </c>
      <c r="B13" s="51" t="s">
        <v>62</v>
      </c>
      <c r="C13" s="51" t="s">
        <v>63</v>
      </c>
      <c r="D13" s="51" t="s">
        <v>64</v>
      </c>
      <c r="E13" s="51">
        <v>13.6</v>
      </c>
      <c r="F13" s="51">
        <v>13.6</v>
      </c>
      <c r="G13" s="51">
        <v>3</v>
      </c>
      <c r="H13" s="51">
        <v>0</v>
      </c>
      <c r="I13" s="51">
        <v>0</v>
      </c>
      <c r="J13" s="51">
        <v>3</v>
      </c>
      <c r="K13" s="51">
        <v>0</v>
      </c>
      <c r="L13" s="51">
        <v>0</v>
      </c>
      <c r="M13" s="51">
        <v>7.14</v>
      </c>
      <c r="N13" s="51">
        <v>33.659999999999997</v>
      </c>
      <c r="O13" s="51">
        <v>3.6</v>
      </c>
      <c r="P13" s="51">
        <v>5.4366000000000003</v>
      </c>
      <c r="Q13" s="51">
        <v>1.68</v>
      </c>
      <c r="R13" s="51">
        <v>0</v>
      </c>
      <c r="S13" s="51">
        <v>0</v>
      </c>
      <c r="T13" s="51">
        <v>0</v>
      </c>
      <c r="U13" s="51">
        <v>22.9434</v>
      </c>
      <c r="V13" s="50">
        <v>40.799999999999997</v>
      </c>
      <c r="W13" s="50">
        <v>8.82</v>
      </c>
      <c r="X13" s="50">
        <v>31.979999999999997</v>
      </c>
      <c r="Y13" s="50">
        <v>10.659999999999998</v>
      </c>
    </row>
    <row r="14" spans="1:25" x14ac:dyDescent="0.25">
      <c r="A14" s="51" t="s">
        <v>59</v>
      </c>
      <c r="B14" s="51" t="s">
        <v>65</v>
      </c>
      <c r="C14" s="51" t="s">
        <v>66</v>
      </c>
      <c r="D14" s="51" t="s">
        <v>58</v>
      </c>
      <c r="E14" s="51">
        <v>14.45</v>
      </c>
      <c r="F14" s="51">
        <v>13.6</v>
      </c>
      <c r="G14" s="51">
        <v>152</v>
      </c>
      <c r="H14" s="51">
        <v>0</v>
      </c>
      <c r="I14" s="51">
        <v>0</v>
      </c>
      <c r="J14" s="51">
        <v>152</v>
      </c>
      <c r="K14" s="51">
        <v>0</v>
      </c>
      <c r="L14" s="51">
        <v>0</v>
      </c>
      <c r="M14" s="51">
        <v>379.71</v>
      </c>
      <c r="N14" s="51">
        <v>1687.49</v>
      </c>
      <c r="O14" s="51">
        <v>182.49</v>
      </c>
      <c r="P14" s="51">
        <v>272.53039999999999</v>
      </c>
      <c r="Q14" s="51">
        <v>84.37</v>
      </c>
      <c r="R14" s="51">
        <v>0</v>
      </c>
      <c r="S14" s="51">
        <v>0</v>
      </c>
      <c r="T14" s="51">
        <v>0</v>
      </c>
      <c r="U14" s="51">
        <v>1148.0996</v>
      </c>
      <c r="V14" s="50">
        <v>2067.1999999999998</v>
      </c>
      <c r="W14" s="50">
        <v>464.08</v>
      </c>
      <c r="X14" s="50">
        <v>1603.12</v>
      </c>
      <c r="Y14" s="50">
        <v>10.546842105263158</v>
      </c>
    </row>
    <row r="15" spans="1:25" x14ac:dyDescent="0.25">
      <c r="A15" s="51" t="s">
        <v>67</v>
      </c>
      <c r="B15" s="51" t="s">
        <v>68</v>
      </c>
      <c r="C15" s="51" t="s">
        <v>69</v>
      </c>
      <c r="D15" s="51" t="s">
        <v>58</v>
      </c>
      <c r="E15" s="51">
        <v>14.45</v>
      </c>
      <c r="F15" s="51">
        <v>13.6</v>
      </c>
      <c r="G15" s="51">
        <v>7</v>
      </c>
      <c r="H15" s="51">
        <v>0</v>
      </c>
      <c r="I15" s="51">
        <v>0</v>
      </c>
      <c r="J15" s="51">
        <v>7</v>
      </c>
      <c r="K15" s="51">
        <v>0</v>
      </c>
      <c r="L15" s="51">
        <v>0</v>
      </c>
      <c r="M15" s="51">
        <v>16.66</v>
      </c>
      <c r="N15" s="51">
        <v>78.540000000000006</v>
      </c>
      <c r="O15" s="51">
        <v>8.4</v>
      </c>
      <c r="P15" s="51">
        <v>12.6837</v>
      </c>
      <c r="Q15" s="51">
        <v>3.93</v>
      </c>
      <c r="R15" s="51">
        <v>0</v>
      </c>
      <c r="S15" s="51">
        <v>0</v>
      </c>
      <c r="T15" s="51">
        <v>0</v>
      </c>
      <c r="U15" s="51">
        <v>53.526299999999999</v>
      </c>
      <c r="V15" s="50">
        <v>95.2</v>
      </c>
      <c r="W15" s="50">
        <v>20.59</v>
      </c>
      <c r="X15" s="50">
        <v>74.61</v>
      </c>
      <c r="Y15" s="50">
        <v>10.658571428571429</v>
      </c>
    </row>
    <row r="16" spans="1:25" x14ac:dyDescent="0.25">
      <c r="A16" s="51" t="s">
        <v>59</v>
      </c>
      <c r="B16" s="51" t="s">
        <v>70</v>
      </c>
      <c r="C16" s="51" t="s">
        <v>71</v>
      </c>
      <c r="D16" s="51" t="s">
        <v>58</v>
      </c>
      <c r="E16" s="51">
        <v>14.45</v>
      </c>
      <c r="F16" s="51">
        <v>13.6</v>
      </c>
      <c r="G16" s="51">
        <v>92</v>
      </c>
      <c r="H16" s="51">
        <v>0</v>
      </c>
      <c r="I16" s="51">
        <v>0</v>
      </c>
      <c r="J16" s="51">
        <v>92</v>
      </c>
      <c r="K16" s="51">
        <v>0</v>
      </c>
      <c r="L16" s="51">
        <v>0</v>
      </c>
      <c r="M16" s="51">
        <v>230.18</v>
      </c>
      <c r="N16" s="51">
        <v>1021.02</v>
      </c>
      <c r="O16" s="51">
        <v>110.46</v>
      </c>
      <c r="P16" s="51">
        <v>164.89490000000001</v>
      </c>
      <c r="Q16" s="51">
        <v>51.05</v>
      </c>
      <c r="R16" s="51">
        <v>0</v>
      </c>
      <c r="S16" s="51">
        <v>0</v>
      </c>
      <c r="T16" s="51">
        <v>0</v>
      </c>
      <c r="U16" s="51">
        <v>694.61509999999998</v>
      </c>
      <c r="V16" s="50">
        <v>1251.2</v>
      </c>
      <c r="W16" s="50">
        <v>281.23</v>
      </c>
      <c r="X16" s="50">
        <v>969.97</v>
      </c>
      <c r="Y16" s="50">
        <v>10.543152173913043</v>
      </c>
    </row>
    <row r="17" spans="1:25" x14ac:dyDescent="0.25">
      <c r="A17" s="51" t="s">
        <v>72</v>
      </c>
      <c r="B17" s="51" t="s">
        <v>73</v>
      </c>
      <c r="C17" s="51" t="s">
        <v>74</v>
      </c>
      <c r="D17" s="51" t="s">
        <v>58</v>
      </c>
      <c r="E17" s="51">
        <v>15.5</v>
      </c>
      <c r="F17" s="51">
        <v>15.5</v>
      </c>
      <c r="G17" s="51">
        <v>4</v>
      </c>
      <c r="H17" s="51">
        <v>0</v>
      </c>
      <c r="I17" s="51">
        <v>0</v>
      </c>
      <c r="J17" s="51">
        <v>4</v>
      </c>
      <c r="K17" s="51">
        <v>0</v>
      </c>
      <c r="L17" s="51">
        <v>0</v>
      </c>
      <c r="M17" s="51">
        <v>10.77</v>
      </c>
      <c r="N17" s="51">
        <v>51.23</v>
      </c>
      <c r="O17" s="51">
        <v>0</v>
      </c>
      <c r="P17" s="51">
        <v>8.2738999999999994</v>
      </c>
      <c r="Q17" s="51">
        <v>2.56</v>
      </c>
      <c r="R17" s="51">
        <v>0</v>
      </c>
      <c r="S17" s="51">
        <v>0</v>
      </c>
      <c r="T17" s="51">
        <v>0</v>
      </c>
      <c r="U17" s="51">
        <v>40.396099999999997</v>
      </c>
      <c r="V17" s="50">
        <v>62</v>
      </c>
      <c r="W17" s="50">
        <v>13.33</v>
      </c>
      <c r="X17" s="50">
        <v>48.67</v>
      </c>
      <c r="Y17" s="50">
        <v>12.1675</v>
      </c>
    </row>
    <row r="18" spans="1:25" x14ac:dyDescent="0.25">
      <c r="A18" s="51" t="s">
        <v>75</v>
      </c>
      <c r="B18" s="51" t="s">
        <v>76</v>
      </c>
      <c r="C18" s="51" t="s">
        <v>77</v>
      </c>
      <c r="D18" s="51" t="s">
        <v>58</v>
      </c>
      <c r="E18" s="51">
        <v>14.45</v>
      </c>
      <c r="F18" s="51">
        <v>13.6</v>
      </c>
      <c r="G18" s="51">
        <v>4</v>
      </c>
      <c r="H18" s="51">
        <v>0</v>
      </c>
      <c r="I18" s="51">
        <v>0</v>
      </c>
      <c r="J18" s="51">
        <v>4</v>
      </c>
      <c r="K18" s="51">
        <v>0</v>
      </c>
      <c r="L18" s="51">
        <v>0</v>
      </c>
      <c r="M18" s="51">
        <v>9.4499999999999993</v>
      </c>
      <c r="N18" s="51">
        <v>44.95</v>
      </c>
      <c r="O18" s="51">
        <v>0</v>
      </c>
      <c r="P18" s="51">
        <v>7.2590000000000003</v>
      </c>
      <c r="Q18" s="51">
        <v>2.25</v>
      </c>
      <c r="R18" s="51">
        <v>0</v>
      </c>
      <c r="S18" s="51">
        <v>0</v>
      </c>
      <c r="T18" s="51">
        <v>0</v>
      </c>
      <c r="U18" s="51">
        <v>35.441000000000003</v>
      </c>
      <c r="V18" s="50">
        <v>54.4</v>
      </c>
      <c r="W18" s="50">
        <v>11.7</v>
      </c>
      <c r="X18" s="50">
        <v>42.7</v>
      </c>
      <c r="Y18" s="50">
        <v>10.675000000000001</v>
      </c>
    </row>
    <row r="19" spans="1:25" x14ac:dyDescent="0.25">
      <c r="A19" s="51" t="s">
        <v>78</v>
      </c>
      <c r="B19" s="51" t="s">
        <v>79</v>
      </c>
      <c r="C19" s="51" t="s">
        <v>80</v>
      </c>
      <c r="D19" s="51" t="s">
        <v>81</v>
      </c>
      <c r="E19" s="51">
        <v>5.5</v>
      </c>
      <c r="F19" s="51">
        <v>5.5</v>
      </c>
      <c r="G19" s="51">
        <v>2</v>
      </c>
      <c r="H19" s="51">
        <v>0</v>
      </c>
      <c r="I19" s="51">
        <v>0</v>
      </c>
      <c r="J19" s="51">
        <v>2</v>
      </c>
      <c r="K19" s="51">
        <v>0</v>
      </c>
      <c r="L19" s="51">
        <v>0</v>
      </c>
      <c r="M19" s="51">
        <v>1.92</v>
      </c>
      <c r="N19" s="51">
        <v>9.08</v>
      </c>
      <c r="O19" s="51">
        <v>0</v>
      </c>
      <c r="P19" s="51">
        <v>1.4671000000000001</v>
      </c>
      <c r="Q19" s="51">
        <v>0.45</v>
      </c>
      <c r="R19" s="51">
        <v>0</v>
      </c>
      <c r="S19" s="51">
        <v>0</v>
      </c>
      <c r="T19" s="51">
        <v>0</v>
      </c>
      <c r="U19" s="51">
        <v>7.1628999999999996</v>
      </c>
      <c r="V19" s="50">
        <v>11</v>
      </c>
      <c r="W19" s="50">
        <v>2.37</v>
      </c>
      <c r="X19" s="50">
        <v>8.6300000000000008</v>
      </c>
      <c r="Y19" s="50">
        <v>4.3150000000000004</v>
      </c>
    </row>
    <row r="20" spans="1:25" x14ac:dyDescent="0.25">
      <c r="A20" s="51" t="s">
        <v>82</v>
      </c>
      <c r="B20" s="51" t="s">
        <v>83</v>
      </c>
      <c r="C20" s="51" t="s">
        <v>84</v>
      </c>
      <c r="D20" s="51" t="s">
        <v>81</v>
      </c>
      <c r="E20" s="51">
        <v>5.5</v>
      </c>
      <c r="F20" s="51">
        <v>5.5</v>
      </c>
      <c r="G20" s="51">
        <v>1</v>
      </c>
      <c r="H20" s="51">
        <v>0</v>
      </c>
      <c r="I20" s="51">
        <v>0</v>
      </c>
      <c r="J20" s="51">
        <v>1</v>
      </c>
      <c r="K20" s="51">
        <v>0</v>
      </c>
      <c r="L20" s="51">
        <v>0</v>
      </c>
      <c r="M20" s="51">
        <v>0.96</v>
      </c>
      <c r="N20" s="51">
        <v>4.54</v>
      </c>
      <c r="O20" s="51">
        <v>0</v>
      </c>
      <c r="P20" s="51">
        <v>0.73270000000000002</v>
      </c>
      <c r="Q20" s="51">
        <v>0.23</v>
      </c>
      <c r="R20" s="51">
        <v>0</v>
      </c>
      <c r="S20" s="51">
        <v>0</v>
      </c>
      <c r="T20" s="51">
        <v>0</v>
      </c>
      <c r="U20" s="51">
        <v>3.5773000000000001</v>
      </c>
      <c r="V20" s="50">
        <v>5.5</v>
      </c>
      <c r="W20" s="50">
        <v>1.19</v>
      </c>
      <c r="X20" s="50">
        <v>4.3099999999999996</v>
      </c>
      <c r="Y20" s="50">
        <v>4.3099999999999996</v>
      </c>
    </row>
    <row r="21" spans="1:25" x14ac:dyDescent="0.25">
      <c r="A21" s="51" t="s">
        <v>85</v>
      </c>
      <c r="B21" s="51" t="s">
        <v>86</v>
      </c>
      <c r="C21" s="51" t="s">
        <v>87</v>
      </c>
      <c r="D21" s="51" t="s">
        <v>81</v>
      </c>
      <c r="E21" s="51">
        <v>5.5</v>
      </c>
      <c r="F21" s="51">
        <v>5.5</v>
      </c>
      <c r="G21" s="51">
        <v>1</v>
      </c>
      <c r="H21" s="51">
        <v>0</v>
      </c>
      <c r="I21" s="51">
        <v>0</v>
      </c>
      <c r="J21" s="51">
        <v>1</v>
      </c>
      <c r="K21" s="51">
        <v>0</v>
      </c>
      <c r="L21" s="51">
        <v>0</v>
      </c>
      <c r="M21" s="51">
        <v>0.96</v>
      </c>
      <c r="N21" s="51">
        <v>4.54</v>
      </c>
      <c r="O21" s="51">
        <v>0</v>
      </c>
      <c r="P21" s="51">
        <v>0.73270000000000002</v>
      </c>
      <c r="Q21" s="51">
        <v>0.23</v>
      </c>
      <c r="R21" s="51">
        <v>0</v>
      </c>
      <c r="S21" s="51">
        <v>0</v>
      </c>
      <c r="T21" s="51">
        <v>0</v>
      </c>
      <c r="U21" s="51">
        <v>3.5773000000000001</v>
      </c>
      <c r="V21" s="50">
        <v>5.5</v>
      </c>
      <c r="W21" s="50">
        <v>1.19</v>
      </c>
      <c r="X21" s="50">
        <v>4.3099999999999996</v>
      </c>
      <c r="Y21" s="50">
        <v>4.3099999999999996</v>
      </c>
    </row>
    <row r="22" spans="1:25" x14ac:dyDescent="0.25">
      <c r="A22" s="51" t="s">
        <v>78</v>
      </c>
      <c r="B22" s="51" t="s">
        <v>88</v>
      </c>
      <c r="C22" s="51" t="s">
        <v>89</v>
      </c>
      <c r="D22" s="51" t="s">
        <v>81</v>
      </c>
      <c r="E22" s="51">
        <v>5.5</v>
      </c>
      <c r="F22" s="51">
        <v>5.5</v>
      </c>
      <c r="G22" s="51">
        <v>1</v>
      </c>
      <c r="H22" s="51">
        <v>0</v>
      </c>
      <c r="I22" s="51">
        <v>0</v>
      </c>
      <c r="J22" s="51">
        <v>1</v>
      </c>
      <c r="K22" s="51">
        <v>0</v>
      </c>
      <c r="L22" s="51">
        <v>0</v>
      </c>
      <c r="M22" s="51">
        <v>0.96</v>
      </c>
      <c r="N22" s="51">
        <v>4.54</v>
      </c>
      <c r="O22" s="51">
        <v>0</v>
      </c>
      <c r="P22" s="51">
        <v>0.73270000000000002</v>
      </c>
      <c r="Q22" s="51">
        <v>0.23</v>
      </c>
      <c r="R22" s="51">
        <v>0</v>
      </c>
      <c r="S22" s="51">
        <v>0</v>
      </c>
      <c r="T22" s="51">
        <v>0</v>
      </c>
      <c r="U22" s="51">
        <v>3.5773000000000001</v>
      </c>
      <c r="V22" s="50">
        <v>5.5</v>
      </c>
      <c r="W22" s="50">
        <v>1.19</v>
      </c>
      <c r="X22" s="50">
        <v>4.3099999999999996</v>
      </c>
      <c r="Y22" s="50">
        <v>4.3099999999999996</v>
      </c>
    </row>
    <row r="23" spans="1:25" x14ac:dyDescent="0.25">
      <c r="A23" s="51" t="s">
        <v>90</v>
      </c>
      <c r="B23" s="51" t="s">
        <v>91</v>
      </c>
      <c r="C23" s="51" t="s">
        <v>92</v>
      </c>
      <c r="D23" s="51" t="s">
        <v>81</v>
      </c>
      <c r="E23" s="51">
        <v>5.5</v>
      </c>
      <c r="F23" s="51">
        <v>5.5</v>
      </c>
      <c r="G23" s="51">
        <v>1</v>
      </c>
      <c r="H23" s="51">
        <v>0</v>
      </c>
      <c r="I23" s="51">
        <v>0</v>
      </c>
      <c r="J23" s="51">
        <v>1</v>
      </c>
      <c r="K23" s="51">
        <v>0</v>
      </c>
      <c r="L23" s="51">
        <v>0</v>
      </c>
      <c r="M23" s="51">
        <v>0.96</v>
      </c>
      <c r="N23" s="51">
        <v>4.54</v>
      </c>
      <c r="O23" s="51">
        <v>0</v>
      </c>
      <c r="P23" s="51">
        <v>0.73270000000000002</v>
      </c>
      <c r="Q23" s="51">
        <v>0.23</v>
      </c>
      <c r="R23" s="51">
        <v>0</v>
      </c>
      <c r="S23" s="51">
        <v>0</v>
      </c>
      <c r="T23" s="51">
        <v>0</v>
      </c>
      <c r="U23" s="51">
        <v>3.5773000000000001</v>
      </c>
      <c r="V23" s="50">
        <v>5.5</v>
      </c>
      <c r="W23" s="50">
        <v>1.19</v>
      </c>
      <c r="X23" s="50">
        <v>4.3099999999999996</v>
      </c>
      <c r="Y23" s="50">
        <v>4.3099999999999996</v>
      </c>
    </row>
    <row r="24" spans="1:25" x14ac:dyDescent="0.25">
      <c r="A24" s="51" t="s">
        <v>93</v>
      </c>
      <c r="B24" s="51" t="s">
        <v>94</v>
      </c>
      <c r="C24" s="51" t="s">
        <v>95</v>
      </c>
      <c r="D24" s="51" t="s">
        <v>96</v>
      </c>
      <c r="E24" s="51">
        <v>15.5</v>
      </c>
      <c r="F24" s="51">
        <v>15.5</v>
      </c>
      <c r="G24" s="51">
        <v>3</v>
      </c>
      <c r="H24" s="51">
        <v>0</v>
      </c>
      <c r="I24" s="51">
        <v>0</v>
      </c>
      <c r="J24" s="51">
        <v>3</v>
      </c>
      <c r="K24" s="51">
        <v>0</v>
      </c>
      <c r="L24" s="51">
        <v>0</v>
      </c>
      <c r="M24" s="51">
        <v>8.06</v>
      </c>
      <c r="N24" s="51">
        <v>38.44</v>
      </c>
      <c r="O24" s="51">
        <v>0</v>
      </c>
      <c r="P24" s="51">
        <v>6.2084000000000001</v>
      </c>
      <c r="Q24" s="51">
        <v>1.92</v>
      </c>
      <c r="R24" s="51">
        <v>0</v>
      </c>
      <c r="S24" s="51">
        <v>0</v>
      </c>
      <c r="T24" s="51">
        <v>0</v>
      </c>
      <c r="U24" s="51">
        <v>30.311599999999999</v>
      </c>
      <c r="V24" s="50">
        <v>46.5</v>
      </c>
      <c r="W24" s="50">
        <v>9.98</v>
      </c>
      <c r="X24" s="50">
        <v>36.519999999999996</v>
      </c>
      <c r="Y24" s="50">
        <v>12.173333333333332</v>
      </c>
    </row>
    <row r="25" spans="1:25" x14ac:dyDescent="0.25">
      <c r="A25" s="51" t="s">
        <v>97</v>
      </c>
      <c r="B25" s="51" t="s">
        <v>98</v>
      </c>
      <c r="C25" s="51" t="s">
        <v>99</v>
      </c>
      <c r="D25" s="51" t="s">
        <v>58</v>
      </c>
      <c r="E25" s="51">
        <v>15.5</v>
      </c>
      <c r="F25" s="51">
        <v>15.5</v>
      </c>
      <c r="G25" s="51">
        <v>1</v>
      </c>
      <c r="H25" s="51">
        <v>0</v>
      </c>
      <c r="I25" s="51">
        <v>0</v>
      </c>
      <c r="J25" s="51">
        <v>1</v>
      </c>
      <c r="K25" s="51">
        <v>0</v>
      </c>
      <c r="L25" s="51">
        <v>0</v>
      </c>
      <c r="M25" s="51">
        <v>2.71</v>
      </c>
      <c r="N25" s="51">
        <v>12.79</v>
      </c>
      <c r="O25" s="51">
        <v>0</v>
      </c>
      <c r="P25" s="51">
        <v>2.0655000000000001</v>
      </c>
      <c r="Q25" s="51">
        <v>0.64</v>
      </c>
      <c r="R25" s="51">
        <v>0</v>
      </c>
      <c r="S25" s="51">
        <v>0</v>
      </c>
      <c r="T25" s="51">
        <v>0</v>
      </c>
      <c r="U25" s="51">
        <v>10.0845</v>
      </c>
      <c r="V25" s="50">
        <v>15.5</v>
      </c>
      <c r="W25" s="50">
        <v>3.35</v>
      </c>
      <c r="X25" s="50">
        <v>12.149999999999999</v>
      </c>
      <c r="Y25" s="50">
        <v>12.149999999999999</v>
      </c>
    </row>
    <row r="26" spans="1:25" x14ac:dyDescent="0.25">
      <c r="A26" s="51" t="s">
        <v>100</v>
      </c>
      <c r="B26" s="51" t="s">
        <v>101</v>
      </c>
      <c r="C26" s="51" t="s">
        <v>102</v>
      </c>
      <c r="D26" s="51" t="s">
        <v>58</v>
      </c>
      <c r="E26" s="51">
        <v>15.5</v>
      </c>
      <c r="F26" s="51">
        <v>15.5</v>
      </c>
      <c r="G26" s="51">
        <v>4</v>
      </c>
      <c r="H26" s="51">
        <v>0</v>
      </c>
      <c r="I26" s="51">
        <v>0</v>
      </c>
      <c r="J26" s="51">
        <v>4</v>
      </c>
      <c r="K26" s="51">
        <v>0</v>
      </c>
      <c r="L26" s="51">
        <v>0</v>
      </c>
      <c r="M26" s="51">
        <v>10.77</v>
      </c>
      <c r="N26" s="51">
        <v>51.23</v>
      </c>
      <c r="O26" s="51">
        <v>0</v>
      </c>
      <c r="P26" s="51">
        <v>8.2738999999999994</v>
      </c>
      <c r="Q26" s="51">
        <v>2.56</v>
      </c>
      <c r="R26" s="51">
        <v>0</v>
      </c>
      <c r="S26" s="51">
        <v>0</v>
      </c>
      <c r="T26" s="51">
        <v>0</v>
      </c>
      <c r="U26" s="51">
        <v>40.396099999999997</v>
      </c>
      <c r="V26" s="50">
        <v>62</v>
      </c>
      <c r="W26" s="50">
        <v>13.33</v>
      </c>
      <c r="X26" s="50">
        <v>48.67</v>
      </c>
      <c r="Y26" s="50">
        <v>12.1675</v>
      </c>
    </row>
    <row r="27" spans="1:25" x14ac:dyDescent="0.25">
      <c r="A27" s="51" t="s">
        <v>103</v>
      </c>
      <c r="B27" s="51" t="s">
        <v>104</v>
      </c>
      <c r="C27" s="51" t="s">
        <v>105</v>
      </c>
      <c r="D27" s="51" t="s">
        <v>58</v>
      </c>
      <c r="E27" s="51">
        <v>15.5</v>
      </c>
      <c r="F27" s="51">
        <v>15.5</v>
      </c>
      <c r="G27" s="51">
        <v>6</v>
      </c>
      <c r="H27" s="51">
        <v>0</v>
      </c>
      <c r="I27" s="51">
        <v>0</v>
      </c>
      <c r="J27" s="51">
        <v>6</v>
      </c>
      <c r="K27" s="51">
        <v>0</v>
      </c>
      <c r="L27" s="51">
        <v>0</v>
      </c>
      <c r="M27" s="51">
        <v>16.2</v>
      </c>
      <c r="N27" s="51">
        <v>76.8</v>
      </c>
      <c r="O27" s="51">
        <v>0</v>
      </c>
      <c r="P27" s="51">
        <v>12.4032</v>
      </c>
      <c r="Q27" s="51">
        <v>3.84</v>
      </c>
      <c r="R27" s="51">
        <v>0</v>
      </c>
      <c r="S27" s="51">
        <v>0</v>
      </c>
      <c r="T27" s="51">
        <v>0</v>
      </c>
      <c r="U27" s="51">
        <v>60.556800000000003</v>
      </c>
      <c r="V27" s="50">
        <v>93</v>
      </c>
      <c r="W27" s="50">
        <v>20.04</v>
      </c>
      <c r="X27" s="50">
        <v>72.959999999999994</v>
      </c>
      <c r="Y27" s="50">
        <v>12.159999999999998</v>
      </c>
    </row>
    <row r="28" spans="1:25" x14ac:dyDescent="0.25">
      <c r="A28" s="51" t="s">
        <v>103</v>
      </c>
      <c r="B28" s="51" t="s">
        <v>106</v>
      </c>
      <c r="C28" s="51" t="s">
        <v>107</v>
      </c>
      <c r="D28" s="51" t="s">
        <v>58</v>
      </c>
      <c r="E28" s="51">
        <v>15.5</v>
      </c>
      <c r="F28" s="51">
        <v>15.5</v>
      </c>
      <c r="G28" s="51">
        <v>2</v>
      </c>
      <c r="H28" s="51">
        <v>0</v>
      </c>
      <c r="I28" s="51">
        <v>0</v>
      </c>
      <c r="J28" s="51">
        <v>2</v>
      </c>
      <c r="K28" s="51">
        <v>0</v>
      </c>
      <c r="L28" s="51">
        <v>0</v>
      </c>
      <c r="M28" s="51">
        <v>5.35</v>
      </c>
      <c r="N28" s="51">
        <v>25.65</v>
      </c>
      <c r="O28" s="51">
        <v>0</v>
      </c>
      <c r="P28" s="51">
        <v>4.1429</v>
      </c>
      <c r="Q28" s="51">
        <v>1.28</v>
      </c>
      <c r="R28" s="51">
        <v>0</v>
      </c>
      <c r="S28" s="51">
        <v>0</v>
      </c>
      <c r="T28" s="51">
        <v>0</v>
      </c>
      <c r="U28" s="51">
        <v>20.2271</v>
      </c>
      <c r="V28" s="50">
        <v>31</v>
      </c>
      <c r="W28" s="50">
        <v>6.63</v>
      </c>
      <c r="X28" s="50">
        <v>24.369999999999997</v>
      </c>
      <c r="Y28" s="50">
        <v>12.184999999999999</v>
      </c>
    </row>
    <row r="29" spans="1:25" x14ac:dyDescent="0.25">
      <c r="A29" s="51" t="s">
        <v>108</v>
      </c>
      <c r="B29" s="51" t="s">
        <v>109</v>
      </c>
      <c r="C29" s="51" t="s">
        <v>110</v>
      </c>
      <c r="D29" s="51" t="s">
        <v>58</v>
      </c>
      <c r="E29" s="51">
        <v>15.5</v>
      </c>
      <c r="F29" s="51">
        <v>15.5</v>
      </c>
      <c r="G29" s="51">
        <v>7</v>
      </c>
      <c r="H29" s="51">
        <v>0</v>
      </c>
      <c r="I29" s="51">
        <v>0</v>
      </c>
      <c r="J29" s="51">
        <v>7</v>
      </c>
      <c r="K29" s="51">
        <v>0</v>
      </c>
      <c r="L29" s="51">
        <v>0</v>
      </c>
      <c r="M29" s="51">
        <v>18.600000000000001</v>
      </c>
      <c r="N29" s="51">
        <v>89.9</v>
      </c>
      <c r="O29" s="51">
        <v>0</v>
      </c>
      <c r="P29" s="51">
        <v>14.518000000000001</v>
      </c>
      <c r="Q29" s="51">
        <v>4.5</v>
      </c>
      <c r="R29" s="51">
        <v>0</v>
      </c>
      <c r="S29" s="51">
        <v>0</v>
      </c>
      <c r="T29" s="51">
        <v>0</v>
      </c>
      <c r="U29" s="51">
        <v>70.882000000000005</v>
      </c>
      <c r="V29" s="50">
        <v>108.5</v>
      </c>
      <c r="W29" s="50">
        <v>23.1</v>
      </c>
      <c r="X29" s="50">
        <v>85.4</v>
      </c>
      <c r="Y29" s="50">
        <v>12.200000000000001</v>
      </c>
    </row>
    <row r="30" spans="1:25" x14ac:dyDescent="0.25">
      <c r="A30" s="51" t="s">
        <v>100</v>
      </c>
      <c r="B30" s="51" t="s">
        <v>111</v>
      </c>
      <c r="C30" s="51" t="s">
        <v>112</v>
      </c>
      <c r="D30" s="51" t="s">
        <v>58</v>
      </c>
      <c r="E30" s="51">
        <v>15.5</v>
      </c>
      <c r="F30" s="51">
        <v>15.5</v>
      </c>
      <c r="G30" s="51">
        <v>2</v>
      </c>
      <c r="H30" s="51">
        <v>0</v>
      </c>
      <c r="I30" s="51">
        <v>0</v>
      </c>
      <c r="J30" s="51">
        <v>2</v>
      </c>
      <c r="K30" s="51">
        <v>0</v>
      </c>
      <c r="L30" s="51">
        <v>0</v>
      </c>
      <c r="M30" s="51">
        <v>5.35</v>
      </c>
      <c r="N30" s="51">
        <v>25.65</v>
      </c>
      <c r="O30" s="51">
        <v>0</v>
      </c>
      <c r="P30" s="51">
        <v>4.1429</v>
      </c>
      <c r="Q30" s="51">
        <v>1.28</v>
      </c>
      <c r="R30" s="51">
        <v>0</v>
      </c>
      <c r="S30" s="51">
        <v>0</v>
      </c>
      <c r="T30" s="51">
        <v>0</v>
      </c>
      <c r="U30" s="51">
        <v>20.2271</v>
      </c>
      <c r="V30" s="50">
        <v>31</v>
      </c>
      <c r="W30" s="50">
        <v>6.63</v>
      </c>
      <c r="X30" s="50">
        <v>24.369999999999997</v>
      </c>
      <c r="Y30" s="50">
        <v>12.184999999999999</v>
      </c>
    </row>
    <row r="31" spans="1:25" x14ac:dyDescent="0.25">
      <c r="A31" s="51" t="s">
        <v>72</v>
      </c>
      <c r="B31" s="51" t="s">
        <v>113</v>
      </c>
      <c r="C31" s="51" t="s">
        <v>114</v>
      </c>
      <c r="D31" s="51" t="s">
        <v>58</v>
      </c>
      <c r="E31" s="51">
        <v>15.5</v>
      </c>
      <c r="F31" s="51">
        <v>15.5</v>
      </c>
      <c r="G31" s="51">
        <v>1</v>
      </c>
      <c r="H31" s="51">
        <v>0</v>
      </c>
      <c r="I31" s="51">
        <v>0</v>
      </c>
      <c r="J31" s="51">
        <v>1</v>
      </c>
      <c r="K31" s="51">
        <v>0</v>
      </c>
      <c r="L31" s="51">
        <v>0</v>
      </c>
      <c r="M31" s="51">
        <v>2.71</v>
      </c>
      <c r="N31" s="51">
        <v>12.79</v>
      </c>
      <c r="O31" s="51">
        <v>0</v>
      </c>
      <c r="P31" s="51">
        <v>2.0655000000000001</v>
      </c>
      <c r="Q31" s="51">
        <v>0.64</v>
      </c>
      <c r="R31" s="51">
        <v>0</v>
      </c>
      <c r="S31" s="51">
        <v>0</v>
      </c>
      <c r="T31" s="51">
        <v>0</v>
      </c>
      <c r="U31" s="51">
        <v>10.0845</v>
      </c>
      <c r="V31" s="50">
        <v>15.5</v>
      </c>
      <c r="W31" s="50">
        <v>3.35</v>
      </c>
      <c r="X31" s="50">
        <v>12.149999999999999</v>
      </c>
      <c r="Y31" s="50">
        <v>12.149999999999999</v>
      </c>
    </row>
    <row r="32" spans="1:25" x14ac:dyDescent="0.25">
      <c r="A32" s="51" t="s">
        <v>115</v>
      </c>
      <c r="B32" s="51" t="s">
        <v>116</v>
      </c>
      <c r="C32" s="51" t="s">
        <v>117</v>
      </c>
      <c r="D32" s="51" t="s">
        <v>58</v>
      </c>
      <c r="E32" s="51">
        <v>15.5</v>
      </c>
      <c r="F32" s="51">
        <v>15.5</v>
      </c>
      <c r="G32" s="51">
        <v>31</v>
      </c>
      <c r="H32" s="51">
        <v>0</v>
      </c>
      <c r="I32" s="51">
        <v>0</v>
      </c>
      <c r="J32" s="51">
        <v>31</v>
      </c>
      <c r="K32" s="51">
        <v>0</v>
      </c>
      <c r="L32" s="51">
        <v>0</v>
      </c>
      <c r="M32" s="51">
        <v>82.14</v>
      </c>
      <c r="N32" s="51">
        <v>398.36</v>
      </c>
      <c r="O32" s="51">
        <v>0</v>
      </c>
      <c r="P32" s="51">
        <v>64.334800000000001</v>
      </c>
      <c r="Q32" s="51">
        <v>19.920000000000002</v>
      </c>
      <c r="R32" s="51">
        <v>0</v>
      </c>
      <c r="S32" s="51">
        <v>0</v>
      </c>
      <c r="T32" s="51">
        <v>0</v>
      </c>
      <c r="U32" s="51">
        <v>314.10520000000002</v>
      </c>
      <c r="V32" s="50">
        <v>480.5</v>
      </c>
      <c r="W32" s="50">
        <v>102.06</v>
      </c>
      <c r="X32" s="50">
        <v>378.44</v>
      </c>
      <c r="Y32" s="50">
        <v>12.20774193548387</v>
      </c>
    </row>
    <row r="33" spans="1:25" x14ac:dyDescent="0.25">
      <c r="A33" s="51" t="s">
        <v>100</v>
      </c>
      <c r="B33" s="51" t="s">
        <v>118</v>
      </c>
      <c r="C33" s="51" t="s">
        <v>119</v>
      </c>
      <c r="D33" s="51" t="s">
        <v>58</v>
      </c>
      <c r="E33" s="51">
        <v>15.5</v>
      </c>
      <c r="F33" s="51">
        <v>15.5</v>
      </c>
      <c r="G33" s="51">
        <v>5</v>
      </c>
      <c r="H33" s="51">
        <v>0</v>
      </c>
      <c r="I33" s="51">
        <v>0</v>
      </c>
      <c r="J33" s="51">
        <v>5</v>
      </c>
      <c r="K33" s="51">
        <v>0</v>
      </c>
      <c r="L33" s="51">
        <v>0</v>
      </c>
      <c r="M33" s="51">
        <v>13.48</v>
      </c>
      <c r="N33" s="51">
        <v>64.02</v>
      </c>
      <c r="O33" s="51">
        <v>0</v>
      </c>
      <c r="P33" s="51">
        <v>10.339399999999999</v>
      </c>
      <c r="Q33" s="51">
        <v>3.2</v>
      </c>
      <c r="R33" s="51">
        <v>0</v>
      </c>
      <c r="S33" s="51">
        <v>0</v>
      </c>
      <c r="T33" s="51">
        <v>0</v>
      </c>
      <c r="U33" s="51">
        <v>50.480600000000003</v>
      </c>
      <c r="V33" s="50">
        <v>77.5</v>
      </c>
      <c r="W33" s="50">
        <v>16.68</v>
      </c>
      <c r="X33" s="50">
        <v>60.819999999999993</v>
      </c>
      <c r="Y33" s="50">
        <v>12.163999999999998</v>
      </c>
    </row>
    <row r="34" spans="1:25" x14ac:dyDescent="0.25">
      <c r="A34" s="51" t="s">
        <v>120</v>
      </c>
      <c r="B34" s="51" t="s">
        <v>121</v>
      </c>
      <c r="C34" s="51" t="s">
        <v>122</v>
      </c>
      <c r="D34" s="51" t="s">
        <v>58</v>
      </c>
      <c r="E34" s="51">
        <v>15.5</v>
      </c>
      <c r="F34" s="51">
        <v>15.5</v>
      </c>
      <c r="G34" s="51">
        <v>4</v>
      </c>
      <c r="H34" s="51">
        <v>0</v>
      </c>
      <c r="I34" s="51">
        <v>0</v>
      </c>
      <c r="J34" s="51">
        <v>4</v>
      </c>
      <c r="K34" s="51">
        <v>0</v>
      </c>
      <c r="L34" s="51">
        <v>0</v>
      </c>
      <c r="M34" s="51">
        <v>10.77</v>
      </c>
      <c r="N34" s="51">
        <v>51.23</v>
      </c>
      <c r="O34" s="51">
        <v>0</v>
      </c>
      <c r="P34" s="51">
        <v>8.2738999999999994</v>
      </c>
      <c r="Q34" s="51">
        <v>2.56</v>
      </c>
      <c r="R34" s="51">
        <v>0</v>
      </c>
      <c r="S34" s="51">
        <v>0</v>
      </c>
      <c r="T34" s="51">
        <v>0</v>
      </c>
      <c r="U34" s="51">
        <v>40.396099999999997</v>
      </c>
      <c r="V34" s="50">
        <v>62</v>
      </c>
      <c r="W34" s="50">
        <v>13.33</v>
      </c>
      <c r="X34" s="50">
        <v>48.67</v>
      </c>
      <c r="Y34" s="50">
        <v>12.1675</v>
      </c>
    </row>
    <row r="35" spans="1:25" x14ac:dyDescent="0.25">
      <c r="A35" s="51" t="s">
        <v>123</v>
      </c>
      <c r="B35" s="51" t="s">
        <v>124</v>
      </c>
      <c r="C35" s="51" t="s">
        <v>125</v>
      </c>
      <c r="D35" s="51" t="s">
        <v>58</v>
      </c>
      <c r="E35" s="51">
        <v>15.5</v>
      </c>
      <c r="F35" s="51">
        <v>15.5</v>
      </c>
      <c r="G35" s="51">
        <v>2</v>
      </c>
      <c r="H35" s="51">
        <v>0</v>
      </c>
      <c r="I35" s="51">
        <v>0</v>
      </c>
      <c r="J35" s="51">
        <v>2</v>
      </c>
      <c r="K35" s="51">
        <v>0</v>
      </c>
      <c r="L35" s="51">
        <v>0</v>
      </c>
      <c r="M35" s="51">
        <v>5.42</v>
      </c>
      <c r="N35" s="51">
        <v>25.58</v>
      </c>
      <c r="O35" s="51">
        <v>0</v>
      </c>
      <c r="P35" s="51">
        <v>4.1310000000000002</v>
      </c>
      <c r="Q35" s="51">
        <v>1.28</v>
      </c>
      <c r="R35" s="51">
        <v>0</v>
      </c>
      <c r="S35" s="51">
        <v>0</v>
      </c>
      <c r="T35" s="51">
        <v>0</v>
      </c>
      <c r="U35" s="51">
        <v>20.169</v>
      </c>
      <c r="V35" s="50">
        <v>31</v>
      </c>
      <c r="W35" s="50">
        <v>6.7</v>
      </c>
      <c r="X35" s="50">
        <v>24.299999999999997</v>
      </c>
      <c r="Y35" s="50">
        <v>12.149999999999999</v>
      </c>
    </row>
    <row r="36" spans="1:25" x14ac:dyDescent="0.25">
      <c r="A36" s="51" t="s">
        <v>72</v>
      </c>
      <c r="B36" s="51" t="s">
        <v>126</v>
      </c>
      <c r="C36" s="51" t="s">
        <v>127</v>
      </c>
      <c r="D36" s="51" t="s">
        <v>58</v>
      </c>
      <c r="E36" s="51">
        <v>15.5</v>
      </c>
      <c r="F36" s="51">
        <v>15.5</v>
      </c>
      <c r="G36" s="51">
        <v>4</v>
      </c>
      <c r="H36" s="51">
        <v>0</v>
      </c>
      <c r="I36" s="51">
        <v>0</v>
      </c>
      <c r="J36" s="51">
        <v>4</v>
      </c>
      <c r="K36" s="51">
        <v>0</v>
      </c>
      <c r="L36" s="51">
        <v>0</v>
      </c>
      <c r="M36" s="51">
        <v>10.84</v>
      </c>
      <c r="N36" s="51">
        <v>51.16</v>
      </c>
      <c r="O36" s="51">
        <v>0</v>
      </c>
      <c r="P36" s="51">
        <v>8.2620000000000005</v>
      </c>
      <c r="Q36" s="51">
        <v>2.56</v>
      </c>
      <c r="R36" s="51">
        <v>0</v>
      </c>
      <c r="S36" s="51">
        <v>0</v>
      </c>
      <c r="T36" s="51">
        <v>0</v>
      </c>
      <c r="U36" s="51">
        <v>40.338000000000001</v>
      </c>
      <c r="V36" s="50">
        <v>62</v>
      </c>
      <c r="W36" s="50">
        <v>13.4</v>
      </c>
      <c r="X36" s="50">
        <v>48.599999999999994</v>
      </c>
      <c r="Y36" s="50">
        <v>12.149999999999999</v>
      </c>
    </row>
    <row r="37" spans="1:25" x14ac:dyDescent="0.25">
      <c r="A37" s="51" t="s">
        <v>128</v>
      </c>
      <c r="B37" s="51" t="s">
        <v>129</v>
      </c>
      <c r="C37" s="51" t="s">
        <v>130</v>
      </c>
      <c r="D37" s="51" t="s">
        <v>58</v>
      </c>
      <c r="E37" s="51">
        <v>15.5</v>
      </c>
      <c r="F37" s="51">
        <v>15.5</v>
      </c>
      <c r="G37" s="51">
        <v>11</v>
      </c>
      <c r="H37" s="51">
        <v>0</v>
      </c>
      <c r="I37" s="51">
        <v>0</v>
      </c>
      <c r="J37" s="51">
        <v>11</v>
      </c>
      <c r="K37" s="51">
        <v>0</v>
      </c>
      <c r="L37" s="51">
        <v>0</v>
      </c>
      <c r="M37" s="51">
        <v>29.75</v>
      </c>
      <c r="N37" s="51">
        <v>140.75</v>
      </c>
      <c r="O37" s="51">
        <v>0</v>
      </c>
      <c r="P37" s="51">
        <v>22.730699999999999</v>
      </c>
      <c r="Q37" s="51">
        <v>7.04</v>
      </c>
      <c r="R37" s="51">
        <v>0</v>
      </c>
      <c r="S37" s="51">
        <v>0</v>
      </c>
      <c r="T37" s="51">
        <v>0</v>
      </c>
      <c r="U37" s="51">
        <v>110.97929999999999</v>
      </c>
      <c r="V37" s="50">
        <v>170.5</v>
      </c>
      <c r="W37" s="50">
        <v>36.79</v>
      </c>
      <c r="X37" s="50">
        <v>133.71</v>
      </c>
      <c r="Y37" s="50">
        <v>12.155454545454546</v>
      </c>
    </row>
    <row r="38" spans="1:25" x14ac:dyDescent="0.25">
      <c r="A38" s="51" t="s">
        <v>131</v>
      </c>
      <c r="B38" s="51" t="s">
        <v>132</v>
      </c>
      <c r="C38" s="51" t="s">
        <v>133</v>
      </c>
      <c r="D38" s="51" t="s">
        <v>58</v>
      </c>
      <c r="E38" s="51">
        <v>15.5</v>
      </c>
      <c r="F38" s="51">
        <v>15.5</v>
      </c>
      <c r="G38" s="51">
        <v>176</v>
      </c>
      <c r="H38" s="51">
        <v>0</v>
      </c>
      <c r="I38" s="51">
        <v>0</v>
      </c>
      <c r="J38" s="51">
        <v>176</v>
      </c>
      <c r="K38" s="51">
        <v>0</v>
      </c>
      <c r="L38" s="51">
        <v>0</v>
      </c>
      <c r="M38" s="51">
        <v>477.16</v>
      </c>
      <c r="N38" s="51">
        <v>2250.84</v>
      </c>
      <c r="O38" s="51">
        <v>0</v>
      </c>
      <c r="P38" s="51">
        <v>363.51100000000002</v>
      </c>
      <c r="Q38" s="51">
        <v>112.54</v>
      </c>
      <c r="R38" s="51">
        <v>0</v>
      </c>
      <c r="S38" s="51">
        <v>0</v>
      </c>
      <c r="T38" s="51">
        <v>0</v>
      </c>
      <c r="U38" s="51">
        <v>1774.789</v>
      </c>
      <c r="V38" s="50">
        <v>2728</v>
      </c>
      <c r="W38" s="50">
        <v>589.70000000000005</v>
      </c>
      <c r="X38" s="50">
        <v>2138.3000000000002</v>
      </c>
      <c r="Y38" s="50">
        <v>12.149431818181819</v>
      </c>
    </row>
    <row r="39" spans="1:25" x14ac:dyDescent="0.25">
      <c r="A39" s="51" t="s">
        <v>100</v>
      </c>
      <c r="B39" s="51" t="s">
        <v>134</v>
      </c>
      <c r="C39" s="51" t="s">
        <v>135</v>
      </c>
      <c r="D39" s="51" t="s">
        <v>58</v>
      </c>
      <c r="E39" s="51">
        <v>15.5</v>
      </c>
      <c r="F39" s="51">
        <v>15.5</v>
      </c>
      <c r="G39" s="51">
        <v>6</v>
      </c>
      <c r="H39" s="51">
        <v>0</v>
      </c>
      <c r="I39" s="51">
        <v>0</v>
      </c>
      <c r="J39" s="51">
        <v>6</v>
      </c>
      <c r="K39" s="51">
        <v>0</v>
      </c>
      <c r="L39" s="51">
        <v>0</v>
      </c>
      <c r="M39" s="51">
        <v>16.190000000000001</v>
      </c>
      <c r="N39" s="51">
        <v>76.81</v>
      </c>
      <c r="O39" s="51">
        <v>0</v>
      </c>
      <c r="P39" s="51">
        <v>12.4049</v>
      </c>
      <c r="Q39" s="51">
        <v>3.84</v>
      </c>
      <c r="R39" s="51">
        <v>0</v>
      </c>
      <c r="S39" s="51">
        <v>0</v>
      </c>
      <c r="T39" s="51">
        <v>0</v>
      </c>
      <c r="U39" s="51">
        <v>60.565100000000001</v>
      </c>
      <c r="V39" s="50">
        <v>93</v>
      </c>
      <c r="W39" s="50">
        <v>20.03</v>
      </c>
      <c r="X39" s="50">
        <v>72.97</v>
      </c>
      <c r="Y39" s="50">
        <v>12.161666666666667</v>
      </c>
    </row>
    <row r="40" spans="1:25" x14ac:dyDescent="0.25">
      <c r="A40" s="51" t="s">
        <v>123</v>
      </c>
      <c r="B40" s="51" t="s">
        <v>136</v>
      </c>
      <c r="C40" s="51" t="s">
        <v>137</v>
      </c>
      <c r="D40" s="51" t="s">
        <v>58</v>
      </c>
      <c r="E40" s="51">
        <v>15.5</v>
      </c>
      <c r="F40" s="51">
        <v>15.5</v>
      </c>
      <c r="G40" s="51">
        <v>1</v>
      </c>
      <c r="H40" s="51">
        <v>0</v>
      </c>
      <c r="I40" s="51">
        <v>0</v>
      </c>
      <c r="J40" s="51">
        <v>1</v>
      </c>
      <c r="K40" s="51">
        <v>0</v>
      </c>
      <c r="L40" s="51">
        <v>0</v>
      </c>
      <c r="M40" s="51">
        <v>2.71</v>
      </c>
      <c r="N40" s="51">
        <v>12.79</v>
      </c>
      <c r="O40" s="51">
        <v>0</v>
      </c>
      <c r="P40" s="51">
        <v>2.0655000000000001</v>
      </c>
      <c r="Q40" s="51">
        <v>0.64</v>
      </c>
      <c r="R40" s="51">
        <v>0</v>
      </c>
      <c r="S40" s="51">
        <v>0</v>
      </c>
      <c r="T40" s="51">
        <v>0</v>
      </c>
      <c r="U40" s="51">
        <v>10.0845</v>
      </c>
      <c r="V40" s="50">
        <v>15.5</v>
      </c>
      <c r="W40" s="50">
        <v>3.35</v>
      </c>
      <c r="X40" s="50">
        <v>12.149999999999999</v>
      </c>
      <c r="Y40" s="50">
        <v>12.149999999999999</v>
      </c>
    </row>
    <row r="41" spans="1:25" x14ac:dyDescent="0.25">
      <c r="A41" s="51" t="s">
        <v>138</v>
      </c>
      <c r="B41" s="51" t="s">
        <v>139</v>
      </c>
      <c r="C41" s="51" t="s">
        <v>140</v>
      </c>
      <c r="D41" s="51" t="s">
        <v>58</v>
      </c>
      <c r="E41" s="51">
        <v>15.5</v>
      </c>
      <c r="F41" s="51">
        <v>15.5</v>
      </c>
      <c r="G41" s="51">
        <v>1</v>
      </c>
      <c r="H41" s="51">
        <v>0</v>
      </c>
      <c r="I41" s="51">
        <v>0</v>
      </c>
      <c r="J41" s="51">
        <v>1</v>
      </c>
      <c r="K41" s="51">
        <v>0</v>
      </c>
      <c r="L41" s="51">
        <v>0</v>
      </c>
      <c r="M41" s="51">
        <v>2.71</v>
      </c>
      <c r="N41" s="51">
        <v>12.79</v>
      </c>
      <c r="O41" s="51">
        <v>0</v>
      </c>
      <c r="P41" s="51">
        <v>2.0655000000000001</v>
      </c>
      <c r="Q41" s="51">
        <v>0.64</v>
      </c>
      <c r="R41" s="51">
        <v>0</v>
      </c>
      <c r="S41" s="51">
        <v>0</v>
      </c>
      <c r="T41" s="51">
        <v>0</v>
      </c>
      <c r="U41" s="51">
        <v>10.0845</v>
      </c>
      <c r="V41" s="50">
        <v>15.5</v>
      </c>
      <c r="W41" s="50">
        <v>3.35</v>
      </c>
      <c r="X41" s="50">
        <v>12.149999999999999</v>
      </c>
      <c r="Y41" s="50">
        <v>12.149999999999999</v>
      </c>
    </row>
    <row r="42" spans="1:25" x14ac:dyDescent="0.25">
      <c r="A42" s="51" t="s">
        <v>108</v>
      </c>
      <c r="B42" s="51" t="s">
        <v>141</v>
      </c>
      <c r="C42" s="51" t="s">
        <v>142</v>
      </c>
      <c r="D42" s="51" t="s">
        <v>143</v>
      </c>
      <c r="E42" s="51">
        <v>21.34</v>
      </c>
      <c r="F42" s="51">
        <v>21.34</v>
      </c>
      <c r="G42" s="51">
        <v>4</v>
      </c>
      <c r="H42" s="51">
        <v>0</v>
      </c>
      <c r="I42" s="51">
        <v>0</v>
      </c>
      <c r="J42" s="51">
        <v>4</v>
      </c>
      <c r="K42" s="51">
        <v>0</v>
      </c>
      <c r="L42" s="51">
        <v>0</v>
      </c>
      <c r="M42" s="51">
        <v>11.2</v>
      </c>
      <c r="N42" s="51">
        <v>74.16</v>
      </c>
      <c r="O42" s="51">
        <v>0</v>
      </c>
      <c r="P42" s="51">
        <v>11.9765</v>
      </c>
      <c r="Q42" s="51">
        <v>3.71</v>
      </c>
      <c r="R42" s="51">
        <v>0</v>
      </c>
      <c r="S42" s="51">
        <v>0</v>
      </c>
      <c r="T42" s="51">
        <v>0</v>
      </c>
      <c r="U42" s="51">
        <v>58.473500000000001</v>
      </c>
      <c r="V42" s="50">
        <v>85.36</v>
      </c>
      <c r="W42" s="50">
        <v>14.91</v>
      </c>
      <c r="X42" s="50">
        <v>70.45</v>
      </c>
      <c r="Y42" s="50">
        <v>17.612500000000001</v>
      </c>
    </row>
    <row r="43" spans="1:25" x14ac:dyDescent="0.25">
      <c r="A43" s="51" t="s">
        <v>108</v>
      </c>
      <c r="B43" s="51" t="s">
        <v>144</v>
      </c>
      <c r="C43" s="51" t="s">
        <v>145</v>
      </c>
      <c r="D43" s="51" t="s">
        <v>58</v>
      </c>
      <c r="E43" s="51">
        <v>15.5</v>
      </c>
      <c r="F43" s="51">
        <v>15.5</v>
      </c>
      <c r="G43" s="51">
        <v>13</v>
      </c>
      <c r="H43" s="51">
        <v>0</v>
      </c>
      <c r="I43" s="51">
        <v>0</v>
      </c>
      <c r="J43" s="51">
        <v>13</v>
      </c>
      <c r="K43" s="51">
        <v>0</v>
      </c>
      <c r="L43" s="51">
        <v>0</v>
      </c>
      <c r="M43" s="51">
        <v>34.96</v>
      </c>
      <c r="N43" s="51">
        <v>166.54</v>
      </c>
      <c r="O43" s="51">
        <v>0</v>
      </c>
      <c r="P43" s="51">
        <v>26.895700000000001</v>
      </c>
      <c r="Q43" s="51">
        <v>8.33</v>
      </c>
      <c r="R43" s="51">
        <v>0</v>
      </c>
      <c r="S43" s="51">
        <v>0</v>
      </c>
      <c r="T43" s="51">
        <v>0</v>
      </c>
      <c r="U43" s="51">
        <v>131.3143</v>
      </c>
      <c r="V43" s="50">
        <v>201.5</v>
      </c>
      <c r="W43" s="50">
        <v>43.29</v>
      </c>
      <c r="X43" s="50">
        <v>158.20999999999998</v>
      </c>
      <c r="Y43" s="50">
        <v>12.169999999999998</v>
      </c>
    </row>
    <row r="44" spans="1:25" x14ac:dyDescent="0.25">
      <c r="A44" s="51" t="s">
        <v>100</v>
      </c>
      <c r="B44" s="51" t="s">
        <v>146</v>
      </c>
      <c r="C44" s="51" t="s">
        <v>147</v>
      </c>
      <c r="D44" s="51" t="s">
        <v>58</v>
      </c>
      <c r="E44" s="51">
        <v>15.5</v>
      </c>
      <c r="F44" s="51">
        <v>15.5</v>
      </c>
      <c r="G44" s="51">
        <v>1</v>
      </c>
      <c r="H44" s="51">
        <v>0</v>
      </c>
      <c r="I44" s="51">
        <v>0</v>
      </c>
      <c r="J44" s="51">
        <v>1</v>
      </c>
      <c r="K44" s="51">
        <v>0</v>
      </c>
      <c r="L44" s="51">
        <v>0</v>
      </c>
      <c r="M44" s="51">
        <v>2.71</v>
      </c>
      <c r="N44" s="51">
        <v>12.79</v>
      </c>
      <c r="O44" s="51">
        <v>0</v>
      </c>
      <c r="P44" s="51">
        <v>2.0655000000000001</v>
      </c>
      <c r="Q44" s="51">
        <v>0.64</v>
      </c>
      <c r="R44" s="51">
        <v>0</v>
      </c>
      <c r="S44" s="51">
        <v>0</v>
      </c>
      <c r="T44" s="51">
        <v>0</v>
      </c>
      <c r="U44" s="51">
        <v>10.0845</v>
      </c>
      <c r="V44" s="50">
        <v>15.5</v>
      </c>
      <c r="W44" s="50">
        <v>3.35</v>
      </c>
      <c r="X44" s="50">
        <v>12.149999999999999</v>
      </c>
      <c r="Y44" s="50">
        <v>12.149999999999999</v>
      </c>
    </row>
    <row r="45" spans="1:25" x14ac:dyDescent="0.25">
      <c r="A45" s="51" t="s">
        <v>131</v>
      </c>
      <c r="B45" s="51" t="s">
        <v>148</v>
      </c>
      <c r="C45" s="51" t="s">
        <v>149</v>
      </c>
      <c r="D45" s="51" t="s">
        <v>150</v>
      </c>
      <c r="E45" s="51">
        <v>15.75</v>
      </c>
      <c r="F45" s="51">
        <v>15.75</v>
      </c>
      <c r="G45" s="51">
        <v>91</v>
      </c>
      <c r="H45" s="51">
        <v>0</v>
      </c>
      <c r="I45" s="51">
        <v>0</v>
      </c>
      <c r="J45" s="51">
        <v>91</v>
      </c>
      <c r="K45" s="51">
        <v>0</v>
      </c>
      <c r="L45" s="51">
        <v>0</v>
      </c>
      <c r="M45" s="51">
        <v>246.81</v>
      </c>
      <c r="N45" s="51">
        <v>1186.44</v>
      </c>
      <c r="O45" s="51">
        <v>0</v>
      </c>
      <c r="P45" s="51">
        <v>191.6104</v>
      </c>
      <c r="Q45" s="51">
        <v>59.32</v>
      </c>
      <c r="R45" s="51">
        <v>0</v>
      </c>
      <c r="S45" s="51">
        <v>0</v>
      </c>
      <c r="T45" s="51">
        <v>0</v>
      </c>
      <c r="U45" s="51">
        <v>935.50959999999998</v>
      </c>
      <c r="V45" s="50">
        <v>1433.25</v>
      </c>
      <c r="W45" s="50">
        <v>306.13</v>
      </c>
      <c r="X45" s="50">
        <v>1127.1200000000001</v>
      </c>
      <c r="Y45" s="50">
        <v>12.385934065934068</v>
      </c>
    </row>
    <row r="46" spans="1:25" x14ac:dyDescent="0.25">
      <c r="A46" s="51" t="s">
        <v>151</v>
      </c>
      <c r="B46" s="51" t="s">
        <v>152</v>
      </c>
      <c r="C46" s="51" t="s">
        <v>153</v>
      </c>
      <c r="D46" s="51" t="s">
        <v>58</v>
      </c>
      <c r="E46" s="51">
        <v>15.5</v>
      </c>
      <c r="F46" s="51">
        <v>15.5</v>
      </c>
      <c r="G46" s="51">
        <v>9</v>
      </c>
      <c r="H46" s="51">
        <v>0</v>
      </c>
      <c r="I46" s="51">
        <v>0</v>
      </c>
      <c r="J46" s="51">
        <v>9</v>
      </c>
      <c r="K46" s="51">
        <v>0</v>
      </c>
      <c r="L46" s="51">
        <v>0</v>
      </c>
      <c r="M46" s="51">
        <v>24.33</v>
      </c>
      <c r="N46" s="51">
        <v>115.17</v>
      </c>
      <c r="O46" s="51">
        <v>0</v>
      </c>
      <c r="P46" s="51">
        <v>18.599699999999999</v>
      </c>
      <c r="Q46" s="51">
        <v>5.76</v>
      </c>
      <c r="R46" s="51">
        <v>0</v>
      </c>
      <c r="S46" s="51">
        <v>0</v>
      </c>
      <c r="T46" s="51">
        <v>0</v>
      </c>
      <c r="U46" s="51">
        <v>90.810299999999998</v>
      </c>
      <c r="V46" s="50">
        <v>139.5</v>
      </c>
      <c r="W46" s="50">
        <v>30.089999999999996</v>
      </c>
      <c r="X46" s="50">
        <v>109.41</v>
      </c>
      <c r="Y46" s="50">
        <v>12.156666666666666</v>
      </c>
    </row>
    <row r="47" spans="1:25" x14ac:dyDescent="0.25">
      <c r="A47" s="51" t="s">
        <v>154</v>
      </c>
      <c r="B47" s="51" t="s">
        <v>155</v>
      </c>
      <c r="C47" s="51" t="s">
        <v>156</v>
      </c>
      <c r="D47" s="51" t="s">
        <v>58</v>
      </c>
      <c r="E47" s="51">
        <v>15.5</v>
      </c>
      <c r="F47" s="51">
        <v>15.5</v>
      </c>
      <c r="G47" s="51">
        <v>1</v>
      </c>
      <c r="H47" s="51">
        <v>0</v>
      </c>
      <c r="I47" s="51">
        <v>0</v>
      </c>
      <c r="J47" s="51">
        <v>1</v>
      </c>
      <c r="K47" s="51">
        <v>0</v>
      </c>
      <c r="L47" s="51">
        <v>0</v>
      </c>
      <c r="M47" s="51">
        <v>2.71</v>
      </c>
      <c r="N47" s="51">
        <v>12.79</v>
      </c>
      <c r="O47" s="51">
        <v>0</v>
      </c>
      <c r="P47" s="51">
        <v>2.0655000000000001</v>
      </c>
      <c r="Q47" s="51">
        <v>0.64</v>
      </c>
      <c r="R47" s="51">
        <v>0</v>
      </c>
      <c r="S47" s="51">
        <v>0</v>
      </c>
      <c r="T47" s="51">
        <v>0</v>
      </c>
      <c r="U47" s="51">
        <v>10.0845</v>
      </c>
      <c r="V47" s="50">
        <v>15.5</v>
      </c>
      <c r="W47" s="50">
        <v>3.35</v>
      </c>
      <c r="X47" s="50">
        <v>12.149999999999999</v>
      </c>
      <c r="Y47" s="50">
        <v>12.149999999999999</v>
      </c>
    </row>
    <row r="48" spans="1:25" x14ac:dyDescent="0.25">
      <c r="A48" s="51" t="s">
        <v>157</v>
      </c>
      <c r="B48" s="51" t="s">
        <v>158</v>
      </c>
      <c r="C48" s="51" t="s">
        <v>159</v>
      </c>
      <c r="D48" s="51" t="s">
        <v>58</v>
      </c>
      <c r="E48" s="51">
        <v>15.5</v>
      </c>
      <c r="F48" s="51">
        <v>15.5</v>
      </c>
      <c r="G48" s="51">
        <v>13</v>
      </c>
      <c r="H48" s="51">
        <v>0</v>
      </c>
      <c r="I48" s="51">
        <v>0</v>
      </c>
      <c r="J48" s="51">
        <v>13</v>
      </c>
      <c r="K48" s="51">
        <v>0</v>
      </c>
      <c r="L48" s="51">
        <v>0</v>
      </c>
      <c r="M48" s="51">
        <v>33.24</v>
      </c>
      <c r="N48" s="51">
        <v>168.26</v>
      </c>
      <c r="O48" s="51">
        <v>0</v>
      </c>
      <c r="P48" s="51">
        <v>27.174499999999998</v>
      </c>
      <c r="Q48" s="51">
        <v>8.41</v>
      </c>
      <c r="R48" s="51">
        <v>0</v>
      </c>
      <c r="S48" s="51">
        <v>0</v>
      </c>
      <c r="T48" s="51">
        <v>0</v>
      </c>
      <c r="U48" s="51">
        <v>132.6755</v>
      </c>
      <c r="V48" s="50">
        <v>201.5</v>
      </c>
      <c r="W48" s="50">
        <v>41.650000000000006</v>
      </c>
      <c r="X48" s="50">
        <v>159.85</v>
      </c>
      <c r="Y48" s="50">
        <v>12.296153846153846</v>
      </c>
    </row>
    <row r="49" spans="1:25" x14ac:dyDescent="0.25">
      <c r="A49" s="51" t="s">
        <v>115</v>
      </c>
      <c r="B49" s="51" t="s">
        <v>160</v>
      </c>
      <c r="C49" s="51" t="s">
        <v>161</v>
      </c>
      <c r="D49" s="51" t="s">
        <v>58</v>
      </c>
      <c r="E49" s="51">
        <v>15.5</v>
      </c>
      <c r="F49" s="51">
        <v>15.5</v>
      </c>
      <c r="G49" s="51">
        <v>77</v>
      </c>
      <c r="H49" s="51">
        <v>0</v>
      </c>
      <c r="I49" s="51">
        <v>0</v>
      </c>
      <c r="J49" s="51">
        <v>77</v>
      </c>
      <c r="K49" s="51">
        <v>0</v>
      </c>
      <c r="L49" s="51">
        <v>0</v>
      </c>
      <c r="M49" s="51">
        <v>248.58</v>
      </c>
      <c r="N49" s="51">
        <v>944.92</v>
      </c>
      <c r="O49" s="51">
        <v>0</v>
      </c>
      <c r="P49" s="51">
        <v>152.60390000000001</v>
      </c>
      <c r="Q49" s="51">
        <v>47.25</v>
      </c>
      <c r="R49" s="51">
        <v>0</v>
      </c>
      <c r="S49" s="51">
        <v>0</v>
      </c>
      <c r="T49" s="51">
        <v>0</v>
      </c>
      <c r="U49" s="51">
        <v>745.06610000000001</v>
      </c>
      <c r="V49" s="50">
        <v>1193.5</v>
      </c>
      <c r="W49" s="50">
        <v>295.83000000000004</v>
      </c>
      <c r="X49" s="50">
        <v>897.67</v>
      </c>
      <c r="Y49" s="50">
        <v>11.658051948051947</v>
      </c>
    </row>
    <row r="50" spans="1:25" x14ac:dyDescent="0.25">
      <c r="A50" s="51" t="s">
        <v>162</v>
      </c>
      <c r="B50" s="51" t="s">
        <v>163</v>
      </c>
      <c r="C50" s="51" t="s">
        <v>164</v>
      </c>
      <c r="D50" s="51" t="s">
        <v>58</v>
      </c>
      <c r="E50" s="51">
        <v>15.5</v>
      </c>
      <c r="F50" s="51">
        <v>15.5</v>
      </c>
      <c r="G50" s="51">
        <v>12</v>
      </c>
      <c r="H50" s="51">
        <v>0</v>
      </c>
      <c r="I50" s="51">
        <v>0</v>
      </c>
      <c r="J50" s="51">
        <v>12</v>
      </c>
      <c r="K50" s="51">
        <v>0</v>
      </c>
      <c r="L50" s="51">
        <v>0</v>
      </c>
      <c r="M50" s="51">
        <v>29.8</v>
      </c>
      <c r="N50" s="51">
        <v>156.19999999999999</v>
      </c>
      <c r="O50" s="51">
        <v>0</v>
      </c>
      <c r="P50" s="51">
        <v>25.226299999999998</v>
      </c>
      <c r="Q50" s="51">
        <v>7.81</v>
      </c>
      <c r="R50" s="51">
        <v>0</v>
      </c>
      <c r="S50" s="51">
        <v>0</v>
      </c>
      <c r="T50" s="51">
        <v>0</v>
      </c>
      <c r="U50" s="51">
        <v>123.16370000000001</v>
      </c>
      <c r="V50" s="50">
        <v>186</v>
      </c>
      <c r="W50" s="50">
        <v>37.61</v>
      </c>
      <c r="X50" s="50">
        <v>148.38999999999999</v>
      </c>
      <c r="Y50" s="50">
        <v>12.365833333333333</v>
      </c>
    </row>
    <row r="51" spans="1:25" x14ac:dyDescent="0.25">
      <c r="A51" s="51" t="s">
        <v>165</v>
      </c>
      <c r="B51" s="51" t="s">
        <v>166</v>
      </c>
      <c r="C51" s="51" t="s">
        <v>167</v>
      </c>
      <c r="D51" s="51" t="s">
        <v>58</v>
      </c>
      <c r="E51" s="51">
        <v>14.55</v>
      </c>
      <c r="F51" s="51">
        <v>14.55</v>
      </c>
      <c r="G51" s="51">
        <v>40</v>
      </c>
      <c r="H51" s="51">
        <v>0</v>
      </c>
      <c r="I51" s="51">
        <v>0</v>
      </c>
      <c r="J51" s="51">
        <v>40</v>
      </c>
      <c r="K51" s="51">
        <v>0</v>
      </c>
      <c r="L51" s="51">
        <v>0</v>
      </c>
      <c r="M51" s="51">
        <v>167.38</v>
      </c>
      <c r="N51" s="51">
        <v>414.62</v>
      </c>
      <c r="O51" s="51">
        <v>0</v>
      </c>
      <c r="P51" s="51">
        <v>66.961299999999994</v>
      </c>
      <c r="Q51" s="51">
        <v>20.73</v>
      </c>
      <c r="R51" s="51">
        <v>0</v>
      </c>
      <c r="S51" s="51">
        <v>0</v>
      </c>
      <c r="T51" s="51">
        <v>0</v>
      </c>
      <c r="U51" s="51">
        <v>326.92869999999999</v>
      </c>
      <c r="V51" s="50">
        <v>582</v>
      </c>
      <c r="W51" s="50">
        <v>188.10999999999999</v>
      </c>
      <c r="X51" s="50">
        <v>393.89</v>
      </c>
      <c r="Y51" s="50">
        <v>9.8472499999999989</v>
      </c>
    </row>
    <row r="52" spans="1:25" x14ac:dyDescent="0.25">
      <c r="A52" s="51" t="s">
        <v>131</v>
      </c>
      <c r="B52" s="51" t="s">
        <v>168</v>
      </c>
      <c r="C52" s="51" t="s">
        <v>169</v>
      </c>
      <c r="D52" s="51" t="s">
        <v>143</v>
      </c>
      <c r="E52" s="51">
        <v>21.34</v>
      </c>
      <c r="F52" s="51">
        <v>21.34</v>
      </c>
      <c r="G52" s="51">
        <v>16</v>
      </c>
      <c r="H52" s="51">
        <v>0</v>
      </c>
      <c r="I52" s="51">
        <v>0</v>
      </c>
      <c r="J52" s="51">
        <v>16</v>
      </c>
      <c r="K52" s="51">
        <v>0</v>
      </c>
      <c r="L52" s="51">
        <v>0</v>
      </c>
      <c r="M52" s="51">
        <v>48.96</v>
      </c>
      <c r="N52" s="51">
        <v>292.48</v>
      </c>
      <c r="O52" s="51">
        <v>0</v>
      </c>
      <c r="P52" s="51">
        <v>47.236199999999997</v>
      </c>
      <c r="Q52" s="51">
        <v>14.62</v>
      </c>
      <c r="R52" s="51">
        <v>0</v>
      </c>
      <c r="S52" s="51">
        <v>0</v>
      </c>
      <c r="T52" s="51">
        <v>0</v>
      </c>
      <c r="U52" s="51">
        <v>230.62379999999999</v>
      </c>
      <c r="V52" s="50">
        <v>341.44</v>
      </c>
      <c r="W52" s="50">
        <v>63.58</v>
      </c>
      <c r="X52" s="50">
        <v>277.86</v>
      </c>
      <c r="Y52" s="50">
        <v>17.366250000000001</v>
      </c>
    </row>
    <row r="53" spans="1:25" x14ac:dyDescent="0.25">
      <c r="A53" s="51" t="s">
        <v>103</v>
      </c>
      <c r="B53" s="51" t="s">
        <v>170</v>
      </c>
      <c r="C53" s="51" t="s">
        <v>171</v>
      </c>
      <c r="D53" s="51" t="s">
        <v>143</v>
      </c>
      <c r="E53" s="51">
        <v>21.34</v>
      </c>
      <c r="F53" s="51">
        <v>21.34</v>
      </c>
      <c r="G53" s="51">
        <v>5</v>
      </c>
      <c r="H53" s="51">
        <v>0</v>
      </c>
      <c r="I53" s="51">
        <v>0</v>
      </c>
      <c r="J53" s="51">
        <v>5</v>
      </c>
      <c r="K53" s="51">
        <v>0</v>
      </c>
      <c r="L53" s="51">
        <v>0</v>
      </c>
      <c r="M53" s="51">
        <v>10.66</v>
      </c>
      <c r="N53" s="51">
        <v>96.04</v>
      </c>
      <c r="O53" s="51">
        <v>0</v>
      </c>
      <c r="P53" s="51">
        <v>15.5108</v>
      </c>
      <c r="Q53" s="51">
        <v>4.8</v>
      </c>
      <c r="R53" s="51">
        <v>0</v>
      </c>
      <c r="S53" s="51">
        <v>0</v>
      </c>
      <c r="T53" s="51">
        <v>0</v>
      </c>
      <c r="U53" s="51">
        <v>75.729200000000006</v>
      </c>
      <c r="V53" s="50">
        <v>106.7</v>
      </c>
      <c r="W53" s="50">
        <v>15.46</v>
      </c>
      <c r="X53" s="50">
        <v>91.240000000000009</v>
      </c>
      <c r="Y53" s="50">
        <v>18.248000000000001</v>
      </c>
    </row>
    <row r="54" spans="1:25" x14ac:dyDescent="0.25">
      <c r="A54" s="51" t="s">
        <v>115</v>
      </c>
      <c r="B54" s="51" t="s">
        <v>172</v>
      </c>
      <c r="C54" s="51" t="s">
        <v>173</v>
      </c>
      <c r="D54" s="51" t="s">
        <v>58</v>
      </c>
      <c r="E54" s="51">
        <v>15.5</v>
      </c>
      <c r="F54" s="51">
        <v>15.5</v>
      </c>
      <c r="G54" s="51">
        <v>37</v>
      </c>
      <c r="H54" s="51">
        <v>0</v>
      </c>
      <c r="I54" s="51">
        <v>0</v>
      </c>
      <c r="J54" s="51">
        <v>37</v>
      </c>
      <c r="K54" s="51">
        <v>0</v>
      </c>
      <c r="L54" s="51">
        <v>0</v>
      </c>
      <c r="M54" s="51">
        <v>98.26</v>
      </c>
      <c r="N54" s="51">
        <v>475.24</v>
      </c>
      <c r="O54" s="51">
        <v>0</v>
      </c>
      <c r="P54" s="51">
        <v>76.751599999999996</v>
      </c>
      <c r="Q54" s="51">
        <v>23.76</v>
      </c>
      <c r="R54" s="51">
        <v>0</v>
      </c>
      <c r="S54" s="51">
        <v>0</v>
      </c>
      <c r="T54" s="51">
        <v>0</v>
      </c>
      <c r="U54" s="51">
        <v>374.72840000000002</v>
      </c>
      <c r="V54" s="50">
        <v>573.5</v>
      </c>
      <c r="W54" s="50">
        <v>122.02000000000001</v>
      </c>
      <c r="X54" s="50">
        <v>451.48</v>
      </c>
      <c r="Y54" s="50">
        <v>12.202162162162162</v>
      </c>
    </row>
    <row r="55" spans="1:25" x14ac:dyDescent="0.25">
      <c r="A55" s="51" t="s">
        <v>174</v>
      </c>
      <c r="B55" s="51" t="s">
        <v>175</v>
      </c>
      <c r="C55" s="51" t="s">
        <v>176</v>
      </c>
      <c r="D55" s="51" t="s">
        <v>58</v>
      </c>
      <c r="E55" s="51">
        <v>13.6</v>
      </c>
      <c r="F55" s="51">
        <v>13.6</v>
      </c>
      <c r="G55" s="51">
        <v>38</v>
      </c>
      <c r="H55" s="51">
        <v>0</v>
      </c>
      <c r="I55" s="51">
        <v>0</v>
      </c>
      <c r="J55" s="51">
        <v>38</v>
      </c>
      <c r="K55" s="51">
        <v>0</v>
      </c>
      <c r="L55" s="51">
        <v>0</v>
      </c>
      <c r="M55" s="51">
        <v>82.96</v>
      </c>
      <c r="N55" s="51">
        <v>433.84</v>
      </c>
      <c r="O55" s="51">
        <v>45.62</v>
      </c>
      <c r="P55" s="51">
        <v>70.0655</v>
      </c>
      <c r="Q55" s="51">
        <v>21.69</v>
      </c>
      <c r="R55" s="51">
        <v>0</v>
      </c>
      <c r="S55" s="51">
        <v>0</v>
      </c>
      <c r="T55" s="51">
        <v>0</v>
      </c>
      <c r="U55" s="51">
        <v>296.46449999999999</v>
      </c>
      <c r="V55" s="50">
        <v>516.79999999999995</v>
      </c>
      <c r="W55" s="50">
        <v>104.64999999999999</v>
      </c>
      <c r="X55" s="50">
        <v>412.15</v>
      </c>
      <c r="Y55" s="50">
        <v>10.846052631578948</v>
      </c>
    </row>
    <row r="56" spans="1:25" x14ac:dyDescent="0.25">
      <c r="A56" s="51" t="s">
        <v>177</v>
      </c>
      <c r="B56" s="51" t="s">
        <v>178</v>
      </c>
      <c r="C56" s="51" t="s">
        <v>179</v>
      </c>
      <c r="D56" s="51" t="s">
        <v>143</v>
      </c>
      <c r="E56" s="51">
        <v>21.34</v>
      </c>
      <c r="F56" s="51">
        <v>21.34</v>
      </c>
      <c r="G56" s="51">
        <v>4</v>
      </c>
      <c r="H56" s="51">
        <v>0</v>
      </c>
      <c r="I56" s="51">
        <v>0</v>
      </c>
      <c r="J56" s="51">
        <v>4</v>
      </c>
      <c r="K56" s="51">
        <v>0</v>
      </c>
      <c r="L56" s="51">
        <v>0</v>
      </c>
      <c r="M56" s="51">
        <v>12.69</v>
      </c>
      <c r="N56" s="51">
        <v>72.67</v>
      </c>
      <c r="O56" s="51">
        <v>0</v>
      </c>
      <c r="P56" s="51">
        <v>11.736800000000001</v>
      </c>
      <c r="Q56" s="51">
        <v>3.63</v>
      </c>
      <c r="R56" s="51">
        <v>0</v>
      </c>
      <c r="S56" s="51">
        <v>0</v>
      </c>
      <c r="T56" s="51">
        <v>0</v>
      </c>
      <c r="U56" s="51">
        <v>57.303199999999997</v>
      </c>
      <c r="V56" s="50">
        <v>85.36</v>
      </c>
      <c r="W56" s="50">
        <v>16.32</v>
      </c>
      <c r="X56" s="50">
        <v>69.040000000000006</v>
      </c>
      <c r="Y56" s="50">
        <v>17.260000000000002</v>
      </c>
    </row>
    <row r="57" spans="1:25" x14ac:dyDescent="0.25">
      <c r="A57" s="51" t="s">
        <v>177</v>
      </c>
      <c r="B57" s="51" t="s">
        <v>180</v>
      </c>
      <c r="C57" s="51" t="s">
        <v>181</v>
      </c>
      <c r="D57" s="51" t="s">
        <v>58</v>
      </c>
      <c r="E57" s="51">
        <v>15.5</v>
      </c>
      <c r="F57" s="51">
        <v>15.5</v>
      </c>
      <c r="G57" s="51">
        <v>51</v>
      </c>
      <c r="H57" s="51">
        <v>0</v>
      </c>
      <c r="I57" s="51">
        <v>0</v>
      </c>
      <c r="J57" s="51">
        <v>51</v>
      </c>
      <c r="K57" s="51">
        <v>0</v>
      </c>
      <c r="L57" s="51">
        <v>0</v>
      </c>
      <c r="M57" s="51">
        <v>133.44</v>
      </c>
      <c r="N57" s="51">
        <v>657.06</v>
      </c>
      <c r="O57" s="51">
        <v>0</v>
      </c>
      <c r="P57" s="51">
        <v>106.1157</v>
      </c>
      <c r="Q57" s="51">
        <v>32.85</v>
      </c>
      <c r="R57" s="51">
        <v>0</v>
      </c>
      <c r="S57" s="51">
        <v>0</v>
      </c>
      <c r="T57" s="51">
        <v>0</v>
      </c>
      <c r="U57" s="51">
        <v>518.09429999999998</v>
      </c>
      <c r="V57" s="50">
        <v>790.5</v>
      </c>
      <c r="W57" s="50">
        <v>166.29</v>
      </c>
      <c r="X57" s="50">
        <v>624.20999999999992</v>
      </c>
      <c r="Y57" s="50">
        <v>12.239411764705881</v>
      </c>
    </row>
    <row r="58" spans="1:25" x14ac:dyDescent="0.25">
      <c r="A58" s="51" t="s">
        <v>182</v>
      </c>
      <c r="B58" s="51" t="s">
        <v>183</v>
      </c>
      <c r="C58" s="51" t="s">
        <v>184</v>
      </c>
      <c r="D58" s="51" t="s">
        <v>58</v>
      </c>
      <c r="E58" s="51">
        <v>15.5</v>
      </c>
      <c r="F58" s="51">
        <v>15.5</v>
      </c>
      <c r="G58" s="51">
        <v>7</v>
      </c>
      <c r="H58" s="51">
        <v>0</v>
      </c>
      <c r="I58" s="51">
        <v>0</v>
      </c>
      <c r="J58" s="51">
        <v>7</v>
      </c>
      <c r="K58" s="51">
        <v>0</v>
      </c>
      <c r="L58" s="51">
        <v>0</v>
      </c>
      <c r="M58" s="51">
        <v>18.75</v>
      </c>
      <c r="N58" s="51">
        <v>89.75</v>
      </c>
      <c r="O58" s="51">
        <v>0</v>
      </c>
      <c r="P58" s="51">
        <v>14.494199999999999</v>
      </c>
      <c r="Q58" s="51">
        <v>4.49</v>
      </c>
      <c r="R58" s="51">
        <v>0</v>
      </c>
      <c r="S58" s="51">
        <v>0</v>
      </c>
      <c r="T58" s="51">
        <v>0</v>
      </c>
      <c r="U58" s="51">
        <v>70.765799999999999</v>
      </c>
      <c r="V58" s="50">
        <v>108.5</v>
      </c>
      <c r="W58" s="50">
        <v>23.240000000000002</v>
      </c>
      <c r="X58" s="50">
        <v>85.26</v>
      </c>
      <c r="Y58" s="50">
        <v>12.180000000000001</v>
      </c>
    </row>
    <row r="59" spans="1:25" x14ac:dyDescent="0.25">
      <c r="A59" s="51" t="s">
        <v>185</v>
      </c>
      <c r="B59" s="51" t="s">
        <v>186</v>
      </c>
      <c r="C59" s="51" t="s">
        <v>187</v>
      </c>
      <c r="D59" s="51" t="s">
        <v>188</v>
      </c>
      <c r="E59" s="51">
        <v>18.43</v>
      </c>
      <c r="F59" s="51">
        <v>18.43</v>
      </c>
      <c r="G59" s="51">
        <v>5</v>
      </c>
      <c r="H59" s="51">
        <v>0</v>
      </c>
      <c r="I59" s="51">
        <v>0</v>
      </c>
      <c r="J59" s="51">
        <v>5</v>
      </c>
      <c r="K59" s="51">
        <v>0</v>
      </c>
      <c r="L59" s="51">
        <v>0</v>
      </c>
      <c r="M59" s="51">
        <v>14.09</v>
      </c>
      <c r="N59" s="51">
        <v>78.06</v>
      </c>
      <c r="O59" s="51">
        <v>0</v>
      </c>
      <c r="P59" s="51">
        <v>12.607200000000001</v>
      </c>
      <c r="Q59" s="51">
        <v>3.9</v>
      </c>
      <c r="R59" s="51">
        <v>0</v>
      </c>
      <c r="S59" s="51">
        <v>0</v>
      </c>
      <c r="T59" s="51">
        <v>0</v>
      </c>
      <c r="U59" s="51">
        <v>61.552799999999998</v>
      </c>
      <c r="V59" s="50">
        <v>92.15</v>
      </c>
      <c r="W59" s="50">
        <v>17.989999999999998</v>
      </c>
      <c r="X59" s="50">
        <v>74.16</v>
      </c>
      <c r="Y59" s="50">
        <v>14.831999999999999</v>
      </c>
    </row>
    <row r="60" spans="1:25" x14ac:dyDescent="0.25">
      <c r="A60" s="51" t="s">
        <v>189</v>
      </c>
      <c r="B60" s="51" t="s">
        <v>190</v>
      </c>
      <c r="C60" s="51" t="s">
        <v>191</v>
      </c>
      <c r="D60" s="51" t="s">
        <v>58</v>
      </c>
      <c r="E60" s="51">
        <v>15.5</v>
      </c>
      <c r="F60" s="51">
        <v>15.5</v>
      </c>
      <c r="G60" s="51">
        <v>188</v>
      </c>
      <c r="H60" s="51">
        <v>0</v>
      </c>
      <c r="I60" s="51">
        <v>0</v>
      </c>
      <c r="J60" s="51">
        <v>188</v>
      </c>
      <c r="K60" s="51">
        <v>0</v>
      </c>
      <c r="L60" s="51">
        <v>0</v>
      </c>
      <c r="M60" s="51">
        <v>506.26</v>
      </c>
      <c r="N60" s="51">
        <v>2407.7399999999998</v>
      </c>
      <c r="O60" s="51">
        <v>0</v>
      </c>
      <c r="P60" s="51">
        <v>388.84949999999998</v>
      </c>
      <c r="Q60" s="51">
        <v>120.39</v>
      </c>
      <c r="R60" s="51">
        <v>0</v>
      </c>
      <c r="S60" s="51">
        <v>0</v>
      </c>
      <c r="T60" s="51">
        <v>0</v>
      </c>
      <c r="U60" s="51">
        <v>1898.5005000000001</v>
      </c>
      <c r="V60" s="50">
        <v>2914</v>
      </c>
      <c r="W60" s="50">
        <v>626.65</v>
      </c>
      <c r="X60" s="50">
        <v>2287.35</v>
      </c>
      <c r="Y60" s="50">
        <v>12.166755319148935</v>
      </c>
    </row>
    <row r="61" spans="1:25" x14ac:dyDescent="0.25">
      <c r="A61" s="51" t="s">
        <v>192</v>
      </c>
      <c r="B61" s="51" t="s">
        <v>193</v>
      </c>
      <c r="C61" s="51" t="s">
        <v>194</v>
      </c>
      <c r="D61" s="51" t="s">
        <v>81</v>
      </c>
      <c r="E61" s="51">
        <v>5.5</v>
      </c>
      <c r="F61" s="51">
        <v>5.5</v>
      </c>
      <c r="G61" s="51">
        <v>1</v>
      </c>
      <c r="H61" s="51">
        <v>0</v>
      </c>
      <c r="I61" s="51">
        <v>0</v>
      </c>
      <c r="J61" s="51">
        <v>1</v>
      </c>
      <c r="K61" s="51">
        <v>0</v>
      </c>
      <c r="L61" s="51">
        <v>0</v>
      </c>
      <c r="M61" s="51">
        <v>0.96</v>
      </c>
      <c r="N61" s="51">
        <v>4.54</v>
      </c>
      <c r="O61" s="51">
        <v>0</v>
      </c>
      <c r="P61" s="51">
        <v>0.73270000000000002</v>
      </c>
      <c r="Q61" s="51">
        <v>0.23</v>
      </c>
      <c r="R61" s="51">
        <v>0</v>
      </c>
      <c r="S61" s="51">
        <v>0</v>
      </c>
      <c r="T61" s="51">
        <v>0</v>
      </c>
      <c r="U61" s="51">
        <v>3.5773000000000001</v>
      </c>
      <c r="V61" s="50">
        <v>5.5</v>
      </c>
      <c r="W61" s="50">
        <v>1.19</v>
      </c>
      <c r="X61" s="50">
        <v>4.3099999999999996</v>
      </c>
      <c r="Y61" s="50">
        <v>4.3099999999999996</v>
      </c>
    </row>
    <row r="62" spans="1:25" x14ac:dyDescent="0.25">
      <c r="A62" s="51" t="s">
        <v>182</v>
      </c>
      <c r="B62" s="51" t="s">
        <v>195</v>
      </c>
      <c r="C62" s="51" t="s">
        <v>196</v>
      </c>
      <c r="D62" s="51" t="s">
        <v>188</v>
      </c>
      <c r="E62" s="51">
        <v>18.43</v>
      </c>
      <c r="F62" s="51">
        <v>18.43</v>
      </c>
      <c r="G62" s="51">
        <v>2</v>
      </c>
      <c r="H62" s="51">
        <v>0</v>
      </c>
      <c r="I62" s="51">
        <v>0</v>
      </c>
      <c r="J62" s="51">
        <v>2</v>
      </c>
      <c r="K62" s="51">
        <v>0</v>
      </c>
      <c r="L62" s="51">
        <v>0</v>
      </c>
      <c r="M62" s="51">
        <v>3.23</v>
      </c>
      <c r="N62" s="51">
        <v>33.630000000000003</v>
      </c>
      <c r="O62" s="51">
        <v>0</v>
      </c>
      <c r="P62" s="51">
        <v>5.4314999999999998</v>
      </c>
      <c r="Q62" s="51">
        <v>1.68</v>
      </c>
      <c r="R62" s="51">
        <v>0</v>
      </c>
      <c r="S62" s="51">
        <v>0</v>
      </c>
      <c r="T62" s="51">
        <v>0</v>
      </c>
      <c r="U62" s="51">
        <v>26.5185</v>
      </c>
      <c r="V62" s="50">
        <v>36.86</v>
      </c>
      <c r="W62" s="50">
        <v>4.91</v>
      </c>
      <c r="X62" s="50">
        <v>31.950000000000003</v>
      </c>
      <c r="Y62" s="50">
        <v>15.975000000000001</v>
      </c>
    </row>
    <row r="63" spans="1:25" x14ac:dyDescent="0.25">
      <c r="A63" s="51" t="s">
        <v>197</v>
      </c>
      <c r="B63" s="51" t="s">
        <v>198</v>
      </c>
      <c r="C63" s="51" t="s">
        <v>199</v>
      </c>
      <c r="D63" s="51" t="s">
        <v>58</v>
      </c>
      <c r="E63" s="51">
        <v>15.5</v>
      </c>
      <c r="F63" s="51">
        <v>15.5</v>
      </c>
      <c r="G63" s="51">
        <v>1</v>
      </c>
      <c r="H63" s="51">
        <v>0</v>
      </c>
      <c r="I63" s="51">
        <v>0</v>
      </c>
      <c r="J63" s="51">
        <v>1</v>
      </c>
      <c r="K63" s="51">
        <v>0</v>
      </c>
      <c r="L63" s="51">
        <v>0</v>
      </c>
      <c r="M63" s="51">
        <v>2.71</v>
      </c>
      <c r="N63" s="51">
        <v>12.79</v>
      </c>
      <c r="O63" s="51">
        <v>0</v>
      </c>
      <c r="P63" s="51">
        <v>2.0655000000000001</v>
      </c>
      <c r="Q63" s="51">
        <v>0.64</v>
      </c>
      <c r="R63" s="51">
        <v>0</v>
      </c>
      <c r="S63" s="51">
        <v>0</v>
      </c>
      <c r="T63" s="51">
        <v>0</v>
      </c>
      <c r="U63" s="51">
        <v>10.0845</v>
      </c>
      <c r="V63" s="50">
        <v>15.5</v>
      </c>
      <c r="W63" s="50">
        <v>3.35</v>
      </c>
      <c r="X63" s="50">
        <v>12.149999999999999</v>
      </c>
      <c r="Y63" s="50">
        <v>12.149999999999999</v>
      </c>
    </row>
    <row r="64" spans="1:25" x14ac:dyDescent="0.25">
      <c r="A64" s="51" t="s">
        <v>200</v>
      </c>
      <c r="B64" s="51" t="s">
        <v>201</v>
      </c>
      <c r="C64" s="51" t="s">
        <v>202</v>
      </c>
      <c r="D64" s="51" t="s">
        <v>58</v>
      </c>
      <c r="E64" s="51">
        <v>15.5</v>
      </c>
      <c r="F64" s="51">
        <v>15.5</v>
      </c>
      <c r="G64" s="51">
        <v>4</v>
      </c>
      <c r="H64" s="51">
        <v>0</v>
      </c>
      <c r="I64" s="51">
        <v>0</v>
      </c>
      <c r="J64" s="51">
        <v>4</v>
      </c>
      <c r="K64" s="51">
        <v>0</v>
      </c>
      <c r="L64" s="51">
        <v>0</v>
      </c>
      <c r="M64" s="51">
        <v>10.77</v>
      </c>
      <c r="N64" s="51">
        <v>51.23</v>
      </c>
      <c r="O64" s="51">
        <v>0</v>
      </c>
      <c r="P64" s="51">
        <v>8.2738999999999994</v>
      </c>
      <c r="Q64" s="51">
        <v>2.56</v>
      </c>
      <c r="R64" s="51">
        <v>0</v>
      </c>
      <c r="S64" s="51">
        <v>0</v>
      </c>
      <c r="T64" s="51">
        <v>0</v>
      </c>
      <c r="U64" s="51">
        <v>40.396099999999997</v>
      </c>
      <c r="V64" s="50">
        <v>62</v>
      </c>
      <c r="W64" s="50">
        <v>13.33</v>
      </c>
      <c r="X64" s="50">
        <v>48.67</v>
      </c>
      <c r="Y64" s="50">
        <v>12.1675</v>
      </c>
    </row>
    <row r="65" spans="1:25" x14ac:dyDescent="0.25">
      <c r="A65" s="51" t="s">
        <v>203</v>
      </c>
      <c r="B65" s="51" t="s">
        <v>204</v>
      </c>
      <c r="C65" s="51" t="s">
        <v>205</v>
      </c>
      <c r="D65" s="51" t="s">
        <v>58</v>
      </c>
      <c r="E65" s="51">
        <v>15.5</v>
      </c>
      <c r="F65" s="51">
        <v>15.5</v>
      </c>
      <c r="G65" s="51">
        <v>1</v>
      </c>
      <c r="H65" s="51">
        <v>0</v>
      </c>
      <c r="I65" s="51">
        <v>0</v>
      </c>
      <c r="J65" s="51">
        <v>1</v>
      </c>
      <c r="K65" s="51">
        <v>0</v>
      </c>
      <c r="L65" s="51">
        <v>0</v>
      </c>
      <c r="M65" s="51">
        <v>2.64</v>
      </c>
      <c r="N65" s="51">
        <v>12.86</v>
      </c>
      <c r="O65" s="51">
        <v>0</v>
      </c>
      <c r="P65" s="51">
        <v>2.0773999999999999</v>
      </c>
      <c r="Q65" s="51">
        <v>0.64</v>
      </c>
      <c r="R65" s="51">
        <v>0</v>
      </c>
      <c r="S65" s="51">
        <v>0</v>
      </c>
      <c r="T65" s="51">
        <v>0</v>
      </c>
      <c r="U65" s="51">
        <v>10.1426</v>
      </c>
      <c r="V65" s="50">
        <v>15.5</v>
      </c>
      <c r="W65" s="50">
        <v>3.2800000000000002</v>
      </c>
      <c r="X65" s="50">
        <v>12.219999999999999</v>
      </c>
      <c r="Y65" s="50">
        <v>12.219999999999999</v>
      </c>
    </row>
    <row r="66" spans="1:25" x14ac:dyDescent="0.25">
      <c r="A66" s="51" t="s">
        <v>200</v>
      </c>
      <c r="B66" s="51" t="s">
        <v>206</v>
      </c>
      <c r="C66" s="51" t="s">
        <v>207</v>
      </c>
      <c r="D66" s="51" t="s">
        <v>143</v>
      </c>
      <c r="E66" s="51">
        <v>18.43</v>
      </c>
      <c r="F66" s="51">
        <v>18.43</v>
      </c>
      <c r="G66" s="51">
        <v>5</v>
      </c>
      <c r="H66" s="51">
        <v>0</v>
      </c>
      <c r="I66" s="51">
        <v>0</v>
      </c>
      <c r="J66" s="51">
        <v>5</v>
      </c>
      <c r="K66" s="51">
        <v>0</v>
      </c>
      <c r="L66" s="51">
        <v>0</v>
      </c>
      <c r="M66" s="51">
        <v>16.59</v>
      </c>
      <c r="N66" s="51">
        <v>75.56</v>
      </c>
      <c r="O66" s="51">
        <v>0</v>
      </c>
      <c r="P66" s="51">
        <v>12.2026</v>
      </c>
      <c r="Q66" s="51">
        <v>3.78</v>
      </c>
      <c r="R66" s="51">
        <v>0</v>
      </c>
      <c r="S66" s="51">
        <v>0</v>
      </c>
      <c r="T66" s="51">
        <v>0</v>
      </c>
      <c r="U66" s="51">
        <v>59.577399999999997</v>
      </c>
      <c r="V66" s="50">
        <v>92.15</v>
      </c>
      <c r="W66" s="50">
        <v>20.37</v>
      </c>
      <c r="X66" s="50">
        <v>71.78</v>
      </c>
      <c r="Y66" s="50">
        <v>14.356</v>
      </c>
    </row>
    <row r="67" spans="1:25" x14ac:dyDescent="0.25">
      <c r="A67" s="51" t="s">
        <v>200</v>
      </c>
      <c r="B67" s="51" t="s">
        <v>208</v>
      </c>
      <c r="C67" s="51" t="s">
        <v>209</v>
      </c>
      <c r="D67" s="51" t="s">
        <v>143</v>
      </c>
      <c r="E67" s="51">
        <v>18.43</v>
      </c>
      <c r="F67" s="51">
        <v>18.43</v>
      </c>
      <c r="G67" s="51">
        <v>1</v>
      </c>
      <c r="H67" s="51">
        <v>0</v>
      </c>
      <c r="I67" s="51">
        <v>0</v>
      </c>
      <c r="J67" s="51">
        <v>1</v>
      </c>
      <c r="K67" s="51">
        <v>0</v>
      </c>
      <c r="L67" s="51">
        <v>0</v>
      </c>
      <c r="M67" s="51">
        <v>3.23</v>
      </c>
      <c r="N67" s="51">
        <v>15.2</v>
      </c>
      <c r="O67" s="51">
        <v>0</v>
      </c>
      <c r="P67" s="51">
        <v>2.4548000000000001</v>
      </c>
      <c r="Q67" s="51">
        <v>0.76</v>
      </c>
      <c r="R67" s="51">
        <v>0</v>
      </c>
      <c r="S67" s="51">
        <v>0</v>
      </c>
      <c r="T67" s="51">
        <v>0</v>
      </c>
      <c r="U67" s="51">
        <v>11.985200000000001</v>
      </c>
      <c r="V67" s="50">
        <v>18.43</v>
      </c>
      <c r="W67" s="50">
        <v>3.99</v>
      </c>
      <c r="X67" s="50">
        <v>14.44</v>
      </c>
      <c r="Y67" s="50">
        <v>14.44</v>
      </c>
    </row>
    <row r="68" spans="1:25" x14ac:dyDescent="0.25">
      <c r="A68" s="51" t="s">
        <v>200</v>
      </c>
      <c r="B68" s="51" t="s">
        <v>210</v>
      </c>
      <c r="C68" s="51" t="s">
        <v>211</v>
      </c>
      <c r="D68" s="51" t="s">
        <v>58</v>
      </c>
      <c r="E68" s="51">
        <v>14.45</v>
      </c>
      <c r="F68" s="51">
        <v>13.6</v>
      </c>
      <c r="G68" s="51">
        <v>2</v>
      </c>
      <c r="H68" s="51">
        <v>0</v>
      </c>
      <c r="I68" s="51">
        <v>0</v>
      </c>
      <c r="J68" s="51">
        <v>2</v>
      </c>
      <c r="K68" s="51">
        <v>0</v>
      </c>
      <c r="L68" s="51">
        <v>0</v>
      </c>
      <c r="M68" s="51">
        <v>4.76</v>
      </c>
      <c r="N68" s="51">
        <v>22.44</v>
      </c>
      <c r="O68" s="51">
        <v>0</v>
      </c>
      <c r="P68" s="51">
        <v>3.6244000000000001</v>
      </c>
      <c r="Q68" s="51">
        <v>1.1200000000000001</v>
      </c>
      <c r="R68" s="51">
        <v>0</v>
      </c>
      <c r="S68" s="51">
        <v>0</v>
      </c>
      <c r="T68" s="51">
        <v>0</v>
      </c>
      <c r="U68" s="51">
        <v>17.695599999999999</v>
      </c>
      <c r="V68" s="50">
        <v>27.2</v>
      </c>
      <c r="W68" s="50">
        <v>5.88</v>
      </c>
      <c r="X68" s="50">
        <v>21.319999999999997</v>
      </c>
      <c r="Y68" s="50">
        <v>10.659999999999998</v>
      </c>
    </row>
    <row r="69" spans="1:25" x14ac:dyDescent="0.25">
      <c r="A69" s="51" t="s">
        <v>212</v>
      </c>
      <c r="B69" s="51" t="s">
        <v>213</v>
      </c>
      <c r="C69" s="51" t="s">
        <v>214</v>
      </c>
      <c r="D69" s="51" t="s">
        <v>143</v>
      </c>
      <c r="E69" s="51">
        <v>18.43</v>
      </c>
      <c r="F69" s="51">
        <v>18.43</v>
      </c>
      <c r="G69" s="51">
        <v>1</v>
      </c>
      <c r="H69" s="51">
        <v>0</v>
      </c>
      <c r="I69" s="51">
        <v>0</v>
      </c>
      <c r="J69" s="51">
        <v>1</v>
      </c>
      <c r="K69" s="51">
        <v>0</v>
      </c>
      <c r="L69" s="51">
        <v>0</v>
      </c>
      <c r="M69" s="51">
        <v>1.84</v>
      </c>
      <c r="N69" s="51">
        <v>16.59</v>
      </c>
      <c r="O69" s="51">
        <v>0</v>
      </c>
      <c r="P69" s="51">
        <v>2.6791999999999998</v>
      </c>
      <c r="Q69" s="51">
        <v>0.83</v>
      </c>
      <c r="R69" s="51">
        <v>0</v>
      </c>
      <c r="S69" s="51">
        <v>0</v>
      </c>
      <c r="T69" s="51">
        <v>0</v>
      </c>
      <c r="U69" s="51">
        <v>13.0808</v>
      </c>
      <c r="V69" s="50">
        <v>18.43</v>
      </c>
      <c r="W69" s="50">
        <v>2.67</v>
      </c>
      <c r="X69" s="50">
        <v>15.76</v>
      </c>
      <c r="Y69" s="50">
        <v>15.76</v>
      </c>
    </row>
    <row r="70" spans="1:25" x14ac:dyDescent="0.25">
      <c r="A70" s="51" t="s">
        <v>212</v>
      </c>
      <c r="B70" s="51" t="s">
        <v>215</v>
      </c>
      <c r="C70" s="51" t="s">
        <v>216</v>
      </c>
      <c r="D70" s="51" t="s">
        <v>58</v>
      </c>
      <c r="E70" s="51">
        <v>15.5</v>
      </c>
      <c r="F70" s="51">
        <v>15.5</v>
      </c>
      <c r="G70" s="51">
        <v>6</v>
      </c>
      <c r="H70" s="51">
        <v>0</v>
      </c>
      <c r="I70" s="51">
        <v>0</v>
      </c>
      <c r="J70" s="51">
        <v>6</v>
      </c>
      <c r="K70" s="51">
        <v>0</v>
      </c>
      <c r="L70" s="51">
        <v>0</v>
      </c>
      <c r="M70" s="51">
        <v>16.27</v>
      </c>
      <c r="N70" s="51">
        <v>76.73</v>
      </c>
      <c r="O70" s="51">
        <v>0</v>
      </c>
      <c r="P70" s="51">
        <v>12.391299999999999</v>
      </c>
      <c r="Q70" s="51">
        <v>3.84</v>
      </c>
      <c r="R70" s="51">
        <v>0</v>
      </c>
      <c r="S70" s="51">
        <v>0</v>
      </c>
      <c r="T70" s="51">
        <v>0</v>
      </c>
      <c r="U70" s="51">
        <v>60.498699999999999</v>
      </c>
      <c r="V70" s="50">
        <v>93</v>
      </c>
      <c r="W70" s="50">
        <v>20.11</v>
      </c>
      <c r="X70" s="50">
        <v>72.89</v>
      </c>
      <c r="Y70" s="50">
        <v>12.148333333333333</v>
      </c>
    </row>
    <row r="71" spans="1:25" x14ac:dyDescent="0.25">
      <c r="A71" s="51" t="s">
        <v>200</v>
      </c>
      <c r="B71" s="51" t="s">
        <v>217</v>
      </c>
      <c r="C71" s="51" t="s">
        <v>218</v>
      </c>
      <c r="D71" s="51" t="s">
        <v>143</v>
      </c>
      <c r="E71" s="51">
        <v>18.43</v>
      </c>
      <c r="F71" s="51">
        <v>18.43</v>
      </c>
      <c r="G71" s="51">
        <v>2</v>
      </c>
      <c r="H71" s="51">
        <v>0</v>
      </c>
      <c r="I71" s="51">
        <v>0</v>
      </c>
      <c r="J71" s="51">
        <v>2</v>
      </c>
      <c r="K71" s="51">
        <v>0</v>
      </c>
      <c r="L71" s="51">
        <v>0</v>
      </c>
      <c r="M71" s="51">
        <v>6.46</v>
      </c>
      <c r="N71" s="51">
        <v>30.4</v>
      </c>
      <c r="O71" s="51">
        <v>0</v>
      </c>
      <c r="P71" s="51">
        <v>4.9096000000000002</v>
      </c>
      <c r="Q71" s="51">
        <v>1.52</v>
      </c>
      <c r="R71" s="51">
        <v>0</v>
      </c>
      <c r="S71" s="51">
        <v>0</v>
      </c>
      <c r="T71" s="51">
        <v>0</v>
      </c>
      <c r="U71" s="51">
        <v>23.970400000000001</v>
      </c>
      <c r="V71" s="50">
        <v>36.86</v>
      </c>
      <c r="W71" s="50">
        <v>7.98</v>
      </c>
      <c r="X71" s="50">
        <v>28.88</v>
      </c>
      <c r="Y71" s="50">
        <v>14.44</v>
      </c>
    </row>
    <row r="72" spans="1:25" x14ac:dyDescent="0.25">
      <c r="A72" s="51" t="s">
        <v>200</v>
      </c>
      <c r="B72" s="51" t="s">
        <v>217</v>
      </c>
      <c r="C72" s="51" t="s">
        <v>219</v>
      </c>
      <c r="D72" s="51" t="s">
        <v>58</v>
      </c>
      <c r="E72" s="51">
        <v>15.5</v>
      </c>
      <c r="F72" s="51">
        <v>15.5</v>
      </c>
      <c r="G72" s="51">
        <v>5</v>
      </c>
      <c r="H72" s="51">
        <v>0</v>
      </c>
      <c r="I72" s="51">
        <v>0</v>
      </c>
      <c r="J72" s="51">
        <v>5</v>
      </c>
      <c r="K72" s="51">
        <v>0</v>
      </c>
      <c r="L72" s="51">
        <v>0</v>
      </c>
      <c r="M72" s="51">
        <v>13.49</v>
      </c>
      <c r="N72" s="51">
        <v>64.010000000000005</v>
      </c>
      <c r="O72" s="51">
        <v>0</v>
      </c>
      <c r="P72" s="51">
        <v>10.3377</v>
      </c>
      <c r="Q72" s="51">
        <v>3.2</v>
      </c>
      <c r="R72" s="51">
        <v>0</v>
      </c>
      <c r="S72" s="51">
        <v>0</v>
      </c>
      <c r="T72" s="51">
        <v>0</v>
      </c>
      <c r="U72" s="51">
        <v>50.472299999999997</v>
      </c>
      <c r="V72" s="50">
        <v>77.5</v>
      </c>
      <c r="W72" s="50">
        <v>16.690000000000001</v>
      </c>
      <c r="X72" s="50">
        <v>60.81</v>
      </c>
      <c r="Y72" s="50">
        <v>12.162000000000001</v>
      </c>
    </row>
    <row r="73" spans="1:25" x14ac:dyDescent="0.25">
      <c r="A73" s="51" t="s">
        <v>189</v>
      </c>
      <c r="B73" s="51" t="s">
        <v>220</v>
      </c>
      <c r="C73" s="51" t="s">
        <v>221</v>
      </c>
      <c r="D73" s="51" t="s">
        <v>58</v>
      </c>
      <c r="E73" s="51">
        <v>15.5</v>
      </c>
      <c r="F73" s="51">
        <v>15.5</v>
      </c>
      <c r="G73" s="51">
        <v>97</v>
      </c>
      <c r="H73" s="51">
        <v>2</v>
      </c>
      <c r="I73" s="51">
        <v>25.57</v>
      </c>
      <c r="J73" s="51">
        <v>95</v>
      </c>
      <c r="K73" s="51">
        <v>0</v>
      </c>
      <c r="L73" s="51">
        <v>2</v>
      </c>
      <c r="M73" s="51">
        <v>253.15</v>
      </c>
      <c r="N73" s="51">
        <v>1219.3499999999999</v>
      </c>
      <c r="O73" s="51">
        <v>0</v>
      </c>
      <c r="P73" s="51">
        <v>196.9246</v>
      </c>
      <c r="Q73" s="51">
        <v>60.97</v>
      </c>
      <c r="R73" s="51">
        <v>0</v>
      </c>
      <c r="S73" s="51">
        <v>0.7</v>
      </c>
      <c r="T73" s="51">
        <v>0.7</v>
      </c>
      <c r="U73" s="51">
        <v>960.05539999999996</v>
      </c>
      <c r="V73" s="50">
        <v>1472.5</v>
      </c>
      <c r="W73" s="50">
        <v>314.12</v>
      </c>
      <c r="X73" s="50">
        <v>1158.3799999999999</v>
      </c>
      <c r="Y73" s="50">
        <v>12.193473684210526</v>
      </c>
    </row>
    <row r="74" spans="1:25" x14ac:dyDescent="0.25">
      <c r="A74" s="51" t="s">
        <v>197</v>
      </c>
      <c r="B74" s="51" t="s">
        <v>222</v>
      </c>
      <c r="C74" s="51" t="s">
        <v>223</v>
      </c>
      <c r="D74" s="51" t="s">
        <v>58</v>
      </c>
      <c r="E74" s="51">
        <v>15.5</v>
      </c>
      <c r="F74" s="51">
        <v>15.5</v>
      </c>
      <c r="G74" s="51">
        <v>5</v>
      </c>
      <c r="H74" s="51">
        <v>0</v>
      </c>
      <c r="I74" s="51">
        <v>0</v>
      </c>
      <c r="J74" s="51">
        <v>5</v>
      </c>
      <c r="K74" s="51">
        <v>0</v>
      </c>
      <c r="L74" s="51">
        <v>0</v>
      </c>
      <c r="M74" s="51">
        <v>13.55</v>
      </c>
      <c r="N74" s="51">
        <v>63.95</v>
      </c>
      <c r="O74" s="51">
        <v>0</v>
      </c>
      <c r="P74" s="51">
        <v>10.327500000000001</v>
      </c>
      <c r="Q74" s="51">
        <v>3.2</v>
      </c>
      <c r="R74" s="51">
        <v>0</v>
      </c>
      <c r="S74" s="51">
        <v>0</v>
      </c>
      <c r="T74" s="51">
        <v>0</v>
      </c>
      <c r="U74" s="51">
        <v>50.422499999999999</v>
      </c>
      <c r="V74" s="50">
        <v>77.5</v>
      </c>
      <c r="W74" s="50">
        <v>16.75</v>
      </c>
      <c r="X74" s="50">
        <v>60.75</v>
      </c>
      <c r="Y74" s="50">
        <v>12.15</v>
      </c>
    </row>
    <row r="75" spans="1:25" x14ac:dyDescent="0.25">
      <c r="A75" s="51" t="s">
        <v>200</v>
      </c>
      <c r="B75" s="51" t="s">
        <v>224</v>
      </c>
      <c r="C75" s="51" t="s">
        <v>225</v>
      </c>
      <c r="D75" s="51" t="s">
        <v>58</v>
      </c>
      <c r="E75" s="51">
        <v>15.5</v>
      </c>
      <c r="F75" s="51">
        <v>15.5</v>
      </c>
      <c r="G75" s="51">
        <v>4</v>
      </c>
      <c r="H75" s="51">
        <v>0</v>
      </c>
      <c r="I75" s="51">
        <v>0</v>
      </c>
      <c r="J75" s="51">
        <v>4</v>
      </c>
      <c r="K75" s="51">
        <v>0</v>
      </c>
      <c r="L75" s="51">
        <v>0</v>
      </c>
      <c r="M75" s="51">
        <v>10.84</v>
      </c>
      <c r="N75" s="51">
        <v>51.16</v>
      </c>
      <c r="O75" s="51">
        <v>0</v>
      </c>
      <c r="P75" s="51">
        <v>8.2620000000000005</v>
      </c>
      <c r="Q75" s="51">
        <v>2.56</v>
      </c>
      <c r="R75" s="51">
        <v>0</v>
      </c>
      <c r="S75" s="51">
        <v>0</v>
      </c>
      <c r="T75" s="51">
        <v>0</v>
      </c>
      <c r="U75" s="51">
        <v>40.338000000000001</v>
      </c>
      <c r="V75" s="50">
        <v>62</v>
      </c>
      <c r="W75" s="50">
        <v>13.4</v>
      </c>
      <c r="X75" s="50">
        <v>48.599999999999994</v>
      </c>
      <c r="Y75" s="50">
        <v>12.149999999999999</v>
      </c>
    </row>
    <row r="76" spans="1:25" x14ac:dyDescent="0.25">
      <c r="A76" s="51" t="s">
        <v>226</v>
      </c>
      <c r="B76" s="51" t="s">
        <v>227</v>
      </c>
      <c r="C76" s="51" t="s">
        <v>228</v>
      </c>
      <c r="D76" s="51" t="s">
        <v>58</v>
      </c>
      <c r="E76" s="51">
        <v>15.5</v>
      </c>
      <c r="F76" s="51">
        <v>15.5</v>
      </c>
      <c r="G76" s="51">
        <v>9</v>
      </c>
      <c r="H76" s="51">
        <v>0</v>
      </c>
      <c r="I76" s="51">
        <v>0</v>
      </c>
      <c r="J76" s="51">
        <v>9</v>
      </c>
      <c r="K76" s="51">
        <v>0</v>
      </c>
      <c r="L76" s="51">
        <v>0</v>
      </c>
      <c r="M76" s="51">
        <v>21.63</v>
      </c>
      <c r="N76" s="51">
        <v>117.87</v>
      </c>
      <c r="O76" s="51">
        <v>0</v>
      </c>
      <c r="P76" s="51">
        <v>19.0366</v>
      </c>
      <c r="Q76" s="51">
        <v>5.89</v>
      </c>
      <c r="R76" s="51">
        <v>0</v>
      </c>
      <c r="S76" s="51">
        <v>0</v>
      </c>
      <c r="T76" s="51">
        <v>0</v>
      </c>
      <c r="U76" s="51">
        <v>92.943399999999997</v>
      </c>
      <c r="V76" s="50">
        <v>139.5</v>
      </c>
      <c r="W76" s="50">
        <v>27.52</v>
      </c>
      <c r="X76" s="50">
        <v>111.98</v>
      </c>
      <c r="Y76" s="50">
        <v>12.442222222222222</v>
      </c>
    </row>
    <row r="77" spans="1:25" x14ac:dyDescent="0.25">
      <c r="A77" s="51" t="s">
        <v>229</v>
      </c>
      <c r="B77" s="51" t="s">
        <v>230</v>
      </c>
      <c r="C77" s="51" t="s">
        <v>231</v>
      </c>
      <c r="D77" s="51" t="s">
        <v>58</v>
      </c>
      <c r="E77" s="51">
        <v>15.5</v>
      </c>
      <c r="F77" s="51">
        <v>15.5</v>
      </c>
      <c r="G77" s="51">
        <v>1</v>
      </c>
      <c r="H77" s="51">
        <v>0</v>
      </c>
      <c r="I77" s="51">
        <v>0</v>
      </c>
      <c r="J77" s="51">
        <v>1</v>
      </c>
      <c r="K77" s="51">
        <v>0</v>
      </c>
      <c r="L77" s="51">
        <v>0</v>
      </c>
      <c r="M77" s="51">
        <v>2.71</v>
      </c>
      <c r="N77" s="51">
        <v>12.79</v>
      </c>
      <c r="O77" s="51">
        <v>0</v>
      </c>
      <c r="P77" s="51">
        <v>2.0655000000000001</v>
      </c>
      <c r="Q77" s="51">
        <v>0.64</v>
      </c>
      <c r="R77" s="51">
        <v>0</v>
      </c>
      <c r="S77" s="51">
        <v>0</v>
      </c>
      <c r="T77" s="51">
        <v>0</v>
      </c>
      <c r="U77" s="51">
        <v>10.0845</v>
      </c>
      <c r="V77" s="50">
        <v>15.5</v>
      </c>
      <c r="W77" s="50">
        <v>3.35</v>
      </c>
      <c r="X77" s="50">
        <v>12.149999999999999</v>
      </c>
      <c r="Y77" s="50">
        <v>12.149999999999999</v>
      </c>
    </row>
    <row r="78" spans="1:25" x14ac:dyDescent="0.25">
      <c r="A78" s="51" t="s">
        <v>232</v>
      </c>
      <c r="B78" s="51" t="s">
        <v>233</v>
      </c>
      <c r="C78" s="51" t="s">
        <v>234</v>
      </c>
      <c r="D78" s="51" t="s">
        <v>58</v>
      </c>
      <c r="E78" s="51">
        <v>15.5</v>
      </c>
      <c r="F78" s="51">
        <v>15.5</v>
      </c>
      <c r="G78" s="51">
        <v>23</v>
      </c>
      <c r="H78" s="51">
        <v>0</v>
      </c>
      <c r="I78" s="51">
        <v>0</v>
      </c>
      <c r="J78" s="51">
        <v>23</v>
      </c>
      <c r="K78" s="51">
        <v>0</v>
      </c>
      <c r="L78" s="51">
        <v>0</v>
      </c>
      <c r="M78" s="51">
        <v>62.38</v>
      </c>
      <c r="N78" s="51">
        <v>294.12</v>
      </c>
      <c r="O78" s="51">
        <v>0</v>
      </c>
      <c r="P78" s="51">
        <v>47.499699999999997</v>
      </c>
      <c r="Q78" s="51">
        <v>14.71</v>
      </c>
      <c r="R78" s="51">
        <v>0</v>
      </c>
      <c r="S78" s="51">
        <v>0</v>
      </c>
      <c r="T78" s="51">
        <v>0</v>
      </c>
      <c r="U78" s="51">
        <v>231.91030000000001</v>
      </c>
      <c r="V78" s="50">
        <v>356.5</v>
      </c>
      <c r="W78" s="50">
        <v>77.09</v>
      </c>
      <c r="X78" s="50">
        <v>279.41000000000003</v>
      </c>
      <c r="Y78" s="50">
        <v>12.148260869565219</v>
      </c>
    </row>
    <row r="79" spans="1:25" x14ac:dyDescent="0.25">
      <c r="A79" s="51" t="s">
        <v>212</v>
      </c>
      <c r="B79" s="51" t="s">
        <v>235</v>
      </c>
      <c r="C79" s="51" t="s">
        <v>236</v>
      </c>
      <c r="D79" s="51" t="s">
        <v>58</v>
      </c>
      <c r="E79" s="51">
        <v>13.6</v>
      </c>
      <c r="F79" s="51">
        <v>13.6</v>
      </c>
      <c r="G79" s="51">
        <v>10</v>
      </c>
      <c r="H79" s="51">
        <v>0</v>
      </c>
      <c r="I79" s="51">
        <v>0</v>
      </c>
      <c r="J79" s="51">
        <v>10</v>
      </c>
      <c r="K79" s="51">
        <v>0</v>
      </c>
      <c r="L79" s="51">
        <v>0</v>
      </c>
      <c r="M79" s="51">
        <v>23.8</v>
      </c>
      <c r="N79" s="51">
        <v>112.2</v>
      </c>
      <c r="O79" s="51">
        <v>0</v>
      </c>
      <c r="P79" s="51">
        <v>18.1203</v>
      </c>
      <c r="Q79" s="51">
        <v>5.61</v>
      </c>
      <c r="R79" s="51">
        <v>0</v>
      </c>
      <c r="S79" s="51">
        <v>0</v>
      </c>
      <c r="T79" s="51">
        <v>0</v>
      </c>
      <c r="U79" s="51">
        <v>88.469700000000003</v>
      </c>
      <c r="V79" s="50">
        <v>136</v>
      </c>
      <c r="W79" s="50">
        <v>29.41</v>
      </c>
      <c r="X79" s="50">
        <v>106.59</v>
      </c>
      <c r="Y79" s="50">
        <v>10.659000000000001</v>
      </c>
    </row>
    <row r="80" spans="1:25" x14ac:dyDescent="0.25">
      <c r="A80" s="51" t="s">
        <v>182</v>
      </c>
      <c r="B80" s="51" t="s">
        <v>237</v>
      </c>
      <c r="C80" s="51" t="s">
        <v>238</v>
      </c>
      <c r="D80" s="51" t="s">
        <v>239</v>
      </c>
      <c r="E80" s="51">
        <v>30.03</v>
      </c>
      <c r="F80" s="51">
        <v>30.03</v>
      </c>
      <c r="G80" s="51">
        <v>6</v>
      </c>
      <c r="H80" s="51">
        <v>0</v>
      </c>
      <c r="I80" s="51">
        <v>0</v>
      </c>
      <c r="J80" s="51">
        <v>6</v>
      </c>
      <c r="K80" s="51">
        <v>0</v>
      </c>
      <c r="L80" s="51">
        <v>0</v>
      </c>
      <c r="M80" s="51">
        <v>1.5</v>
      </c>
      <c r="N80" s="51">
        <v>178.68</v>
      </c>
      <c r="O80" s="51">
        <v>0</v>
      </c>
      <c r="P80" s="51">
        <v>28.857500000000002</v>
      </c>
      <c r="Q80" s="51">
        <v>8.93</v>
      </c>
      <c r="R80" s="51">
        <v>0</v>
      </c>
      <c r="S80" s="51">
        <v>0</v>
      </c>
      <c r="T80" s="51">
        <v>0</v>
      </c>
      <c r="U80" s="51">
        <v>140.89250000000001</v>
      </c>
      <c r="V80" s="50">
        <v>180.18</v>
      </c>
      <c r="W80" s="50">
        <v>10.43</v>
      </c>
      <c r="X80" s="50">
        <v>169.75</v>
      </c>
      <c r="Y80" s="50">
        <v>28.291666666666668</v>
      </c>
    </row>
    <row r="81" spans="1:25" x14ac:dyDescent="0.25">
      <c r="A81" s="51" t="s">
        <v>182</v>
      </c>
      <c r="B81" s="51" t="s">
        <v>240</v>
      </c>
      <c r="C81" s="51" t="s">
        <v>241</v>
      </c>
      <c r="D81" s="51" t="s">
        <v>150</v>
      </c>
      <c r="E81" s="51">
        <v>16.75</v>
      </c>
      <c r="F81" s="51">
        <v>16.75</v>
      </c>
      <c r="G81" s="51">
        <v>106</v>
      </c>
      <c r="H81" s="51">
        <v>0</v>
      </c>
      <c r="I81" s="51">
        <v>0</v>
      </c>
      <c r="J81" s="51">
        <v>106</v>
      </c>
      <c r="K81" s="51">
        <v>0</v>
      </c>
      <c r="L81" s="51">
        <v>0</v>
      </c>
      <c r="M81" s="51">
        <v>329.42</v>
      </c>
      <c r="N81" s="51">
        <v>1446.08</v>
      </c>
      <c r="O81" s="51">
        <v>0</v>
      </c>
      <c r="P81" s="51">
        <v>233.54259999999999</v>
      </c>
      <c r="Q81" s="51">
        <v>72.3</v>
      </c>
      <c r="R81" s="51">
        <v>0</v>
      </c>
      <c r="S81" s="51">
        <v>0</v>
      </c>
      <c r="T81" s="51">
        <v>0</v>
      </c>
      <c r="U81" s="51">
        <v>1140.2374</v>
      </c>
      <c r="V81" s="50">
        <v>1775.5</v>
      </c>
      <c r="W81" s="50">
        <v>401.72</v>
      </c>
      <c r="X81" s="50">
        <v>1373.78</v>
      </c>
      <c r="Y81" s="50">
        <v>12.960188679245283</v>
      </c>
    </row>
    <row r="82" spans="1:25" x14ac:dyDescent="0.25">
      <c r="A82" s="51" t="s">
        <v>242</v>
      </c>
      <c r="B82" s="51" t="s">
        <v>243</v>
      </c>
      <c r="C82" s="51" t="s">
        <v>244</v>
      </c>
      <c r="D82" s="51" t="s">
        <v>143</v>
      </c>
      <c r="E82" s="51">
        <v>21.34</v>
      </c>
      <c r="F82" s="51">
        <v>21.34</v>
      </c>
      <c r="G82" s="51">
        <v>3</v>
      </c>
      <c r="H82" s="51">
        <v>0</v>
      </c>
      <c r="I82" s="51">
        <v>0</v>
      </c>
      <c r="J82" s="51">
        <v>3</v>
      </c>
      <c r="K82" s="51">
        <v>0</v>
      </c>
      <c r="L82" s="51">
        <v>0</v>
      </c>
      <c r="M82" s="51">
        <v>7.46</v>
      </c>
      <c r="N82" s="51">
        <v>56.56</v>
      </c>
      <c r="O82" s="51">
        <v>0</v>
      </c>
      <c r="P82" s="51">
        <v>9.1341000000000001</v>
      </c>
      <c r="Q82" s="51">
        <v>2.83</v>
      </c>
      <c r="R82" s="51">
        <v>0</v>
      </c>
      <c r="S82" s="51">
        <v>0</v>
      </c>
      <c r="T82" s="51">
        <v>0</v>
      </c>
      <c r="U82" s="51">
        <v>44.5959</v>
      </c>
      <c r="V82" s="50">
        <v>64.02</v>
      </c>
      <c r="W82" s="50">
        <v>10.29</v>
      </c>
      <c r="X82" s="50">
        <v>53.73</v>
      </c>
      <c r="Y82" s="50">
        <v>17.91</v>
      </c>
    </row>
    <row r="83" spans="1:25" x14ac:dyDescent="0.25">
      <c r="A83" s="51" t="s">
        <v>242</v>
      </c>
      <c r="B83" s="51" t="s">
        <v>245</v>
      </c>
      <c r="C83" s="51" t="s">
        <v>246</v>
      </c>
      <c r="D83" s="51" t="s">
        <v>58</v>
      </c>
      <c r="E83" s="51">
        <v>15.5</v>
      </c>
      <c r="F83" s="51">
        <v>15.5</v>
      </c>
      <c r="G83" s="51">
        <v>58</v>
      </c>
      <c r="H83" s="51">
        <v>3</v>
      </c>
      <c r="I83" s="51">
        <v>38.36</v>
      </c>
      <c r="J83" s="51">
        <v>55</v>
      </c>
      <c r="K83" s="51">
        <v>0</v>
      </c>
      <c r="L83" s="51">
        <v>3</v>
      </c>
      <c r="M83" s="51">
        <v>163.96</v>
      </c>
      <c r="N83" s="51">
        <v>688.54</v>
      </c>
      <c r="O83" s="51">
        <v>0</v>
      </c>
      <c r="P83" s="51">
        <v>111.1987</v>
      </c>
      <c r="Q83" s="51">
        <v>34.43</v>
      </c>
      <c r="R83" s="51">
        <v>0</v>
      </c>
      <c r="S83" s="51">
        <v>1.05</v>
      </c>
      <c r="T83" s="51">
        <v>1.05</v>
      </c>
      <c r="U83" s="51">
        <v>540.81129999999996</v>
      </c>
      <c r="V83" s="50">
        <v>852.5</v>
      </c>
      <c r="W83" s="50">
        <v>198.39000000000001</v>
      </c>
      <c r="X83" s="50">
        <v>654.11</v>
      </c>
      <c r="Y83" s="50">
        <v>11.892909090909091</v>
      </c>
    </row>
    <row r="84" spans="1:25" x14ac:dyDescent="0.25">
      <c r="A84" s="51" t="s">
        <v>247</v>
      </c>
      <c r="B84" s="51" t="s">
        <v>248</v>
      </c>
      <c r="C84" s="51" t="s">
        <v>249</v>
      </c>
      <c r="D84" s="51" t="s">
        <v>58</v>
      </c>
      <c r="E84" s="51">
        <v>10.199999999999999</v>
      </c>
      <c r="F84" s="51">
        <v>13.18</v>
      </c>
      <c r="G84" s="51">
        <v>0</v>
      </c>
      <c r="H84" s="51">
        <v>1</v>
      </c>
      <c r="I84" s="51">
        <v>13.18</v>
      </c>
      <c r="J84" s="51">
        <v>-1</v>
      </c>
      <c r="K84" s="51">
        <v>0</v>
      </c>
      <c r="L84" s="51">
        <v>2</v>
      </c>
      <c r="M84" s="51">
        <v>0</v>
      </c>
      <c r="N84" s="51">
        <v>-13.18</v>
      </c>
      <c r="O84" s="51">
        <v>0</v>
      </c>
      <c r="P84" s="51">
        <v>-2.7544</v>
      </c>
      <c r="Q84" s="51">
        <v>-0.66</v>
      </c>
      <c r="R84" s="51">
        <v>0</v>
      </c>
      <c r="S84" s="51">
        <v>0.7</v>
      </c>
      <c r="T84" s="51">
        <v>0.35</v>
      </c>
      <c r="U84" s="51">
        <v>-10.8156</v>
      </c>
      <c r="V84" s="50">
        <v>-13.18</v>
      </c>
      <c r="W84" s="50">
        <v>-0.66</v>
      </c>
      <c r="X84" s="50">
        <v>-12.52</v>
      </c>
      <c r="Y84" s="50">
        <v>12.52</v>
      </c>
    </row>
    <row r="85" spans="1:25" x14ac:dyDescent="0.25">
      <c r="A85" s="51" t="s">
        <v>247</v>
      </c>
      <c r="B85" s="51" t="s">
        <v>248</v>
      </c>
      <c r="C85" s="51" t="s">
        <v>249</v>
      </c>
      <c r="D85" s="51" t="s">
        <v>58</v>
      </c>
      <c r="E85" s="51">
        <v>10.199999999999999</v>
      </c>
      <c r="F85" s="51">
        <v>15.5</v>
      </c>
      <c r="G85" s="51">
        <v>110</v>
      </c>
      <c r="H85" s="51">
        <v>1</v>
      </c>
      <c r="I85" s="51">
        <v>15.5</v>
      </c>
      <c r="J85" s="51">
        <v>109</v>
      </c>
      <c r="K85" s="51">
        <v>0</v>
      </c>
      <c r="L85" s="51">
        <v>0</v>
      </c>
      <c r="M85" s="51">
        <v>452.45</v>
      </c>
      <c r="N85" s="51">
        <v>1237.05</v>
      </c>
      <c r="O85" s="51">
        <v>0</v>
      </c>
      <c r="P85" s="51">
        <v>258.54399999999998</v>
      </c>
      <c r="Q85" s="51">
        <v>61.85</v>
      </c>
      <c r="R85" s="51">
        <v>0</v>
      </c>
      <c r="S85" s="51">
        <v>0</v>
      </c>
      <c r="T85" s="51">
        <v>0.35</v>
      </c>
      <c r="U85" s="51">
        <v>916.30600000000004</v>
      </c>
      <c r="V85" s="50">
        <v>1689.5</v>
      </c>
      <c r="W85" s="50">
        <v>514.29999999999995</v>
      </c>
      <c r="X85" s="50">
        <v>1175.2</v>
      </c>
      <c r="Y85" s="50">
        <v>10.78165137614679</v>
      </c>
    </row>
    <row r="86" spans="1:25" x14ac:dyDescent="0.25">
      <c r="A86" s="51" t="s">
        <v>247</v>
      </c>
      <c r="B86" s="51" t="s">
        <v>248</v>
      </c>
      <c r="C86" s="51" t="s">
        <v>249</v>
      </c>
      <c r="D86" s="51" t="s">
        <v>58</v>
      </c>
      <c r="E86" s="51">
        <v>10.199999999999999</v>
      </c>
      <c r="F86" s="51">
        <v>10.199999999999999</v>
      </c>
      <c r="G86" s="51">
        <v>1030</v>
      </c>
      <c r="H86" s="51">
        <v>0</v>
      </c>
      <c r="I86" s="51">
        <v>0</v>
      </c>
      <c r="J86" s="51">
        <v>1030</v>
      </c>
      <c r="K86" s="51">
        <v>0</v>
      </c>
      <c r="L86" s="51">
        <v>0</v>
      </c>
      <c r="M86" s="51">
        <v>2350.7800000000002</v>
      </c>
      <c r="N86" s="51">
        <v>8155.22</v>
      </c>
      <c r="O86" s="51">
        <v>1079.6600000000001</v>
      </c>
      <c r="P86" s="51">
        <v>1704.4412</v>
      </c>
      <c r="Q86" s="51">
        <v>407.76</v>
      </c>
      <c r="R86" s="51">
        <v>0</v>
      </c>
      <c r="S86" s="51">
        <v>0</v>
      </c>
      <c r="T86" s="51">
        <v>0</v>
      </c>
      <c r="U86" s="51">
        <v>4963.3588</v>
      </c>
      <c r="V86" s="50">
        <v>10506</v>
      </c>
      <c r="W86" s="50">
        <v>2758.54</v>
      </c>
      <c r="X86" s="50">
        <v>7747.4599999999991</v>
      </c>
      <c r="Y86" s="50">
        <v>7.5218058252427173</v>
      </c>
    </row>
    <row r="87" spans="1:25" x14ac:dyDescent="0.25">
      <c r="A87" s="51" t="s">
        <v>250</v>
      </c>
      <c r="B87" s="51" t="s">
        <v>251</v>
      </c>
      <c r="C87" s="51" t="s">
        <v>252</v>
      </c>
      <c r="D87" s="51" t="s">
        <v>58</v>
      </c>
      <c r="E87" s="51">
        <v>15.5</v>
      </c>
      <c r="F87" s="51">
        <v>15.5</v>
      </c>
      <c r="G87" s="51">
        <v>15</v>
      </c>
      <c r="H87" s="51">
        <v>0</v>
      </c>
      <c r="I87" s="51">
        <v>0</v>
      </c>
      <c r="J87" s="51">
        <v>15</v>
      </c>
      <c r="K87" s="51">
        <v>0</v>
      </c>
      <c r="L87" s="51">
        <v>0</v>
      </c>
      <c r="M87" s="51">
        <v>38.200000000000003</v>
      </c>
      <c r="N87" s="51">
        <v>194.3</v>
      </c>
      <c r="O87" s="51">
        <v>20.49</v>
      </c>
      <c r="P87" s="51">
        <v>31.378599999999999</v>
      </c>
      <c r="Q87" s="51">
        <v>9.7200000000000006</v>
      </c>
      <c r="R87" s="51">
        <v>0</v>
      </c>
      <c r="S87" s="51">
        <v>0</v>
      </c>
      <c r="T87" s="51">
        <v>0</v>
      </c>
      <c r="U87" s="51">
        <v>132.7114</v>
      </c>
      <c r="V87" s="50">
        <v>232.5</v>
      </c>
      <c r="W87" s="50">
        <v>47.92</v>
      </c>
      <c r="X87" s="50">
        <v>184.58</v>
      </c>
      <c r="Y87" s="50">
        <v>12.305333333333333</v>
      </c>
    </row>
    <row r="88" spans="1:25" x14ac:dyDescent="0.25">
      <c r="A88" s="51" t="s">
        <v>253</v>
      </c>
      <c r="B88" s="51" t="s">
        <v>254</v>
      </c>
      <c r="C88" s="51" t="s">
        <v>255</v>
      </c>
      <c r="D88" s="51" t="s">
        <v>150</v>
      </c>
      <c r="E88" s="51">
        <v>16.75</v>
      </c>
      <c r="F88" s="51">
        <v>16.75</v>
      </c>
      <c r="G88" s="51">
        <v>4</v>
      </c>
      <c r="H88" s="51">
        <v>0</v>
      </c>
      <c r="I88" s="51">
        <v>0</v>
      </c>
      <c r="J88" s="51">
        <v>4</v>
      </c>
      <c r="K88" s="51">
        <v>0</v>
      </c>
      <c r="L88" s="51">
        <v>0</v>
      </c>
      <c r="M88" s="51">
        <v>9.6300000000000008</v>
      </c>
      <c r="N88" s="51">
        <v>57.37</v>
      </c>
      <c r="O88" s="51">
        <v>5.0999999999999996</v>
      </c>
      <c r="P88" s="51">
        <v>9.2650000000000006</v>
      </c>
      <c r="Q88" s="51">
        <v>2.87</v>
      </c>
      <c r="R88" s="51">
        <v>0</v>
      </c>
      <c r="S88" s="51">
        <v>0</v>
      </c>
      <c r="T88" s="51">
        <v>0</v>
      </c>
      <c r="U88" s="51">
        <v>40.134999999999998</v>
      </c>
      <c r="V88" s="50">
        <v>67</v>
      </c>
      <c r="W88" s="50">
        <v>12.5</v>
      </c>
      <c r="X88" s="50">
        <v>54.5</v>
      </c>
      <c r="Y88" s="50">
        <v>13.625</v>
      </c>
    </row>
    <row r="89" spans="1:25" x14ac:dyDescent="0.25">
      <c r="A89" s="51" t="s">
        <v>59</v>
      </c>
      <c r="B89" s="51" t="s">
        <v>256</v>
      </c>
      <c r="C89" s="51" t="s">
        <v>257</v>
      </c>
      <c r="D89" s="51" t="s">
        <v>143</v>
      </c>
      <c r="E89" s="51">
        <v>23.09</v>
      </c>
      <c r="F89" s="51">
        <v>23.09</v>
      </c>
      <c r="G89" s="51">
        <v>26</v>
      </c>
      <c r="H89" s="51">
        <v>3</v>
      </c>
      <c r="I89" s="51">
        <v>61.19</v>
      </c>
      <c r="J89" s="51">
        <v>23</v>
      </c>
      <c r="K89" s="51">
        <v>0</v>
      </c>
      <c r="L89" s="51">
        <v>2</v>
      </c>
      <c r="M89" s="51">
        <v>72.73</v>
      </c>
      <c r="N89" s="51">
        <v>458.34</v>
      </c>
      <c r="O89" s="51">
        <v>46.6</v>
      </c>
      <c r="P89" s="51">
        <v>74.0214</v>
      </c>
      <c r="Q89" s="51">
        <v>22.92</v>
      </c>
      <c r="R89" s="51">
        <v>0</v>
      </c>
      <c r="S89" s="51">
        <v>0.7</v>
      </c>
      <c r="T89" s="51">
        <v>1.05</v>
      </c>
      <c r="U89" s="51">
        <v>313.04860000000002</v>
      </c>
      <c r="V89" s="50">
        <v>531.07000000000005</v>
      </c>
      <c r="W89" s="50">
        <v>95.65</v>
      </c>
      <c r="X89" s="50">
        <v>435.42</v>
      </c>
      <c r="Y89" s="50">
        <v>18.931304347826089</v>
      </c>
    </row>
    <row r="90" spans="1:25" x14ac:dyDescent="0.25">
      <c r="A90" s="51" t="s">
        <v>258</v>
      </c>
      <c r="B90" s="51" t="s">
        <v>259</v>
      </c>
      <c r="C90" s="51" t="s">
        <v>260</v>
      </c>
      <c r="D90" s="51" t="s">
        <v>64</v>
      </c>
      <c r="E90" s="51">
        <v>15.5</v>
      </c>
      <c r="F90" s="51">
        <v>15.5</v>
      </c>
      <c r="G90" s="51">
        <v>4</v>
      </c>
      <c r="H90" s="51">
        <v>0</v>
      </c>
      <c r="I90" s="51">
        <v>0</v>
      </c>
      <c r="J90" s="51">
        <v>4</v>
      </c>
      <c r="K90" s="51">
        <v>0</v>
      </c>
      <c r="L90" s="51">
        <v>0</v>
      </c>
      <c r="M90" s="51">
        <v>10.08</v>
      </c>
      <c r="N90" s="51">
        <v>51.92</v>
      </c>
      <c r="O90" s="51">
        <v>5.46</v>
      </c>
      <c r="P90" s="51">
        <v>8.3843999999999994</v>
      </c>
      <c r="Q90" s="51">
        <v>2.6</v>
      </c>
      <c r="R90" s="51">
        <v>0</v>
      </c>
      <c r="S90" s="51">
        <v>0</v>
      </c>
      <c r="T90" s="51">
        <v>0</v>
      </c>
      <c r="U90" s="51">
        <v>35.4756</v>
      </c>
      <c r="V90" s="50">
        <v>62</v>
      </c>
      <c r="W90" s="50">
        <v>12.68</v>
      </c>
      <c r="X90" s="50">
        <v>49.32</v>
      </c>
      <c r="Y90" s="50">
        <v>12.33</v>
      </c>
    </row>
    <row r="91" spans="1:25" x14ac:dyDescent="0.25">
      <c r="A91" s="51" t="s">
        <v>261</v>
      </c>
      <c r="B91" s="51" t="s">
        <v>262</v>
      </c>
      <c r="C91" s="51" t="s">
        <v>263</v>
      </c>
      <c r="D91" s="51" t="s">
        <v>58</v>
      </c>
      <c r="E91" s="51">
        <v>14.45</v>
      </c>
      <c r="F91" s="51">
        <v>13.6</v>
      </c>
      <c r="G91" s="51">
        <v>83</v>
      </c>
      <c r="H91" s="51">
        <v>0</v>
      </c>
      <c r="I91" s="51">
        <v>0</v>
      </c>
      <c r="J91" s="51">
        <v>83</v>
      </c>
      <c r="K91" s="51">
        <v>0</v>
      </c>
      <c r="L91" s="51">
        <v>0</v>
      </c>
      <c r="M91" s="51">
        <v>200.6</v>
      </c>
      <c r="N91" s="51">
        <v>928.2</v>
      </c>
      <c r="O91" s="51">
        <v>99.65</v>
      </c>
      <c r="P91" s="51">
        <v>149.90430000000001</v>
      </c>
      <c r="Q91" s="51">
        <v>46.41</v>
      </c>
      <c r="R91" s="51">
        <v>0</v>
      </c>
      <c r="S91" s="51">
        <v>0</v>
      </c>
      <c r="T91" s="51">
        <v>0</v>
      </c>
      <c r="U91" s="51">
        <v>632.23569999999995</v>
      </c>
      <c r="V91" s="50">
        <v>1128.8</v>
      </c>
      <c r="W91" s="50">
        <v>247.01</v>
      </c>
      <c r="X91" s="50">
        <v>881.79</v>
      </c>
      <c r="Y91" s="50">
        <v>10.623975903614458</v>
      </c>
    </row>
    <row r="92" spans="1:25" x14ac:dyDescent="0.25">
      <c r="A92" s="51" t="s">
        <v>264</v>
      </c>
      <c r="B92" s="51" t="s">
        <v>265</v>
      </c>
      <c r="C92" s="51" t="s">
        <v>266</v>
      </c>
      <c r="D92" s="51" t="s">
        <v>150</v>
      </c>
      <c r="E92" s="51">
        <v>16.75</v>
      </c>
      <c r="F92" s="51">
        <v>16.75</v>
      </c>
      <c r="G92" s="51">
        <v>6</v>
      </c>
      <c r="H92" s="51">
        <v>0</v>
      </c>
      <c r="I92" s="51">
        <v>0</v>
      </c>
      <c r="J92" s="51">
        <v>6</v>
      </c>
      <c r="K92" s="51">
        <v>0</v>
      </c>
      <c r="L92" s="51">
        <v>0</v>
      </c>
      <c r="M92" s="51">
        <v>17.420000000000002</v>
      </c>
      <c r="N92" s="51">
        <v>83.08</v>
      </c>
      <c r="O92" s="51">
        <v>8.3800000000000008</v>
      </c>
      <c r="P92" s="51">
        <v>13.418100000000001</v>
      </c>
      <c r="Q92" s="51">
        <v>4.1500000000000004</v>
      </c>
      <c r="R92" s="51">
        <v>0</v>
      </c>
      <c r="S92" s="51">
        <v>0</v>
      </c>
      <c r="T92" s="51">
        <v>0</v>
      </c>
      <c r="U92" s="51">
        <v>57.131900000000002</v>
      </c>
      <c r="V92" s="50">
        <v>100.5</v>
      </c>
      <c r="W92" s="50">
        <v>21.57</v>
      </c>
      <c r="X92" s="50">
        <v>78.929999999999993</v>
      </c>
      <c r="Y92" s="50">
        <v>13.154999999999999</v>
      </c>
    </row>
    <row r="93" spans="1:25" x14ac:dyDescent="0.25">
      <c r="A93" s="51" t="s">
        <v>267</v>
      </c>
      <c r="B93" s="51" t="s">
        <v>268</v>
      </c>
      <c r="C93" s="51" t="s">
        <v>269</v>
      </c>
      <c r="D93" s="51" t="s">
        <v>58</v>
      </c>
      <c r="E93" s="51">
        <v>15.5</v>
      </c>
      <c r="F93" s="51">
        <v>15.5</v>
      </c>
      <c r="G93" s="51">
        <v>74</v>
      </c>
      <c r="H93" s="51">
        <v>0</v>
      </c>
      <c r="I93" s="51">
        <v>0</v>
      </c>
      <c r="J93" s="51">
        <v>74</v>
      </c>
      <c r="K93" s="51">
        <v>0</v>
      </c>
      <c r="L93" s="51">
        <v>0</v>
      </c>
      <c r="M93" s="51">
        <v>204.18</v>
      </c>
      <c r="N93" s="51">
        <v>942.82</v>
      </c>
      <c r="O93" s="51">
        <v>101.08</v>
      </c>
      <c r="P93" s="51">
        <v>152.26560000000001</v>
      </c>
      <c r="Q93" s="51">
        <v>47.14</v>
      </c>
      <c r="R93" s="51">
        <v>0</v>
      </c>
      <c r="S93" s="51">
        <v>0</v>
      </c>
      <c r="T93" s="51">
        <v>0</v>
      </c>
      <c r="U93" s="51">
        <v>642.33439999999996</v>
      </c>
      <c r="V93" s="50">
        <v>1147</v>
      </c>
      <c r="W93" s="50">
        <v>251.32</v>
      </c>
      <c r="X93" s="50">
        <v>895.68</v>
      </c>
      <c r="Y93" s="50">
        <v>12.103783783783783</v>
      </c>
    </row>
    <row r="94" spans="1:25" x14ac:dyDescent="0.25">
      <c r="A94" s="51" t="s">
        <v>267</v>
      </c>
      <c r="B94" s="51" t="s">
        <v>270</v>
      </c>
      <c r="C94" s="51" t="s">
        <v>271</v>
      </c>
      <c r="D94" s="51" t="s">
        <v>143</v>
      </c>
      <c r="E94" s="51">
        <v>18.43</v>
      </c>
      <c r="F94" s="51">
        <v>18.43</v>
      </c>
      <c r="G94" s="51">
        <v>4</v>
      </c>
      <c r="H94" s="51">
        <v>0</v>
      </c>
      <c r="I94" s="51">
        <v>0</v>
      </c>
      <c r="J94" s="51">
        <v>4</v>
      </c>
      <c r="K94" s="51">
        <v>0</v>
      </c>
      <c r="L94" s="51">
        <v>0</v>
      </c>
      <c r="M94" s="51">
        <v>4.1500000000000004</v>
      </c>
      <c r="N94" s="51">
        <v>69.569999999999993</v>
      </c>
      <c r="O94" s="51">
        <v>6.48</v>
      </c>
      <c r="P94" s="51">
        <v>11.235300000000001</v>
      </c>
      <c r="Q94" s="51">
        <v>3.48</v>
      </c>
      <c r="R94" s="51">
        <v>0</v>
      </c>
      <c r="S94" s="51">
        <v>0</v>
      </c>
      <c r="T94" s="51">
        <v>0</v>
      </c>
      <c r="U94" s="51">
        <v>48.374699999999997</v>
      </c>
      <c r="V94" s="50">
        <v>73.72</v>
      </c>
      <c r="W94" s="50">
        <v>7.6300000000000008</v>
      </c>
      <c r="X94" s="50">
        <v>66.089999999999989</v>
      </c>
      <c r="Y94" s="50">
        <v>16.522499999999997</v>
      </c>
    </row>
    <row r="95" spans="1:25" x14ac:dyDescent="0.25">
      <c r="A95" s="51" t="s">
        <v>272</v>
      </c>
      <c r="B95" s="51" t="s">
        <v>273</v>
      </c>
      <c r="C95" s="51" t="s">
        <v>274</v>
      </c>
      <c r="D95" s="51" t="s">
        <v>143</v>
      </c>
      <c r="E95" s="51">
        <v>18.43</v>
      </c>
      <c r="F95" s="51">
        <v>18.43</v>
      </c>
      <c r="G95" s="51">
        <v>1</v>
      </c>
      <c r="H95" s="51">
        <v>0</v>
      </c>
      <c r="I95" s="51">
        <v>0</v>
      </c>
      <c r="J95" s="51">
        <v>1</v>
      </c>
      <c r="K95" s="51">
        <v>0</v>
      </c>
      <c r="L95" s="51">
        <v>0</v>
      </c>
      <c r="M95" s="51">
        <v>3.23</v>
      </c>
      <c r="N95" s="51">
        <v>15.2</v>
      </c>
      <c r="O95" s="51">
        <v>1.62</v>
      </c>
      <c r="P95" s="51">
        <v>2.4548000000000001</v>
      </c>
      <c r="Q95" s="51">
        <v>0.76</v>
      </c>
      <c r="R95" s="51">
        <v>0</v>
      </c>
      <c r="S95" s="51">
        <v>0</v>
      </c>
      <c r="T95" s="51">
        <v>0</v>
      </c>
      <c r="U95" s="51">
        <v>10.3652</v>
      </c>
      <c r="V95" s="50">
        <v>18.43</v>
      </c>
      <c r="W95" s="50">
        <v>3.99</v>
      </c>
      <c r="X95" s="50">
        <v>14.44</v>
      </c>
      <c r="Y95" s="50">
        <v>14.44</v>
      </c>
    </row>
    <row r="96" spans="1:25" x14ac:dyDescent="0.25">
      <c r="A96" s="51" t="s">
        <v>275</v>
      </c>
      <c r="B96" s="51" t="s">
        <v>276</v>
      </c>
      <c r="C96" s="51" t="s">
        <v>277</v>
      </c>
      <c r="D96" s="51" t="s">
        <v>58</v>
      </c>
      <c r="E96" s="51">
        <v>15.5</v>
      </c>
      <c r="F96" s="51">
        <v>15.5</v>
      </c>
      <c r="G96" s="51">
        <v>18</v>
      </c>
      <c r="H96" s="51">
        <v>0</v>
      </c>
      <c r="I96" s="51">
        <v>0</v>
      </c>
      <c r="J96" s="51">
        <v>18</v>
      </c>
      <c r="K96" s="51">
        <v>0</v>
      </c>
      <c r="L96" s="51">
        <v>0</v>
      </c>
      <c r="M96" s="51">
        <v>48.79</v>
      </c>
      <c r="N96" s="51">
        <v>230.21</v>
      </c>
      <c r="O96" s="51">
        <v>24.59</v>
      </c>
      <c r="P96" s="51">
        <v>48.113999999999997</v>
      </c>
      <c r="Q96" s="51">
        <v>11.51</v>
      </c>
      <c r="R96" s="51">
        <v>0</v>
      </c>
      <c r="S96" s="51">
        <v>0</v>
      </c>
      <c r="T96" s="51">
        <v>0</v>
      </c>
      <c r="U96" s="51">
        <v>145.99600000000001</v>
      </c>
      <c r="V96" s="50">
        <v>279</v>
      </c>
      <c r="W96" s="50">
        <v>60.3</v>
      </c>
      <c r="X96" s="50">
        <v>218.70000000000002</v>
      </c>
      <c r="Y96" s="50">
        <v>12.15</v>
      </c>
    </row>
    <row r="97" spans="1:25" x14ac:dyDescent="0.25">
      <c r="A97" s="51" t="s">
        <v>261</v>
      </c>
      <c r="B97" s="51" t="s">
        <v>278</v>
      </c>
      <c r="C97" s="51" t="s">
        <v>279</v>
      </c>
      <c r="D97" s="51" t="s">
        <v>58</v>
      </c>
      <c r="E97" s="51">
        <v>15.5</v>
      </c>
      <c r="F97" s="51">
        <v>15.5</v>
      </c>
      <c r="G97" s="51">
        <v>23</v>
      </c>
      <c r="H97" s="51">
        <v>0</v>
      </c>
      <c r="I97" s="51">
        <v>0</v>
      </c>
      <c r="J97" s="51">
        <v>23</v>
      </c>
      <c r="K97" s="51">
        <v>0</v>
      </c>
      <c r="L97" s="51">
        <v>0</v>
      </c>
      <c r="M97" s="51">
        <v>63.75</v>
      </c>
      <c r="N97" s="51">
        <v>292.75</v>
      </c>
      <c r="O97" s="51">
        <v>31.42</v>
      </c>
      <c r="P97" s="51">
        <v>47.278700000000001</v>
      </c>
      <c r="Q97" s="51">
        <v>14.64</v>
      </c>
      <c r="R97" s="51">
        <v>0</v>
      </c>
      <c r="S97" s="51">
        <v>0</v>
      </c>
      <c r="T97" s="51">
        <v>0</v>
      </c>
      <c r="U97" s="51">
        <v>199.41130000000001</v>
      </c>
      <c r="V97" s="50">
        <v>356.5</v>
      </c>
      <c r="W97" s="50">
        <v>78.39</v>
      </c>
      <c r="X97" s="50">
        <v>278.11</v>
      </c>
      <c r="Y97" s="50">
        <v>12.091739130434783</v>
      </c>
    </row>
    <row r="98" spans="1:25" s="94" customFormat="1" x14ac:dyDescent="0.25">
      <c r="A98" s="93" t="s">
        <v>261</v>
      </c>
      <c r="B98" s="93" t="s">
        <v>280</v>
      </c>
      <c r="C98" s="93" t="s">
        <v>281</v>
      </c>
      <c r="D98" s="93" t="s">
        <v>282</v>
      </c>
      <c r="E98" s="93">
        <v>10.199999999999999</v>
      </c>
      <c r="F98" s="93">
        <v>10.199999999999999</v>
      </c>
      <c r="G98" s="93">
        <v>226</v>
      </c>
      <c r="H98" s="93">
        <v>0</v>
      </c>
      <c r="I98" s="93">
        <v>0</v>
      </c>
      <c r="J98" s="93">
        <v>226</v>
      </c>
      <c r="K98" s="93">
        <v>0</v>
      </c>
      <c r="L98" s="93">
        <v>0</v>
      </c>
      <c r="M98" s="93">
        <v>403.47</v>
      </c>
      <c r="N98" s="93">
        <v>1901.73</v>
      </c>
      <c r="O98" s="93">
        <v>0</v>
      </c>
      <c r="P98" s="93">
        <v>307.12880000000001</v>
      </c>
      <c r="Q98" s="93">
        <v>95.09</v>
      </c>
      <c r="R98" s="93">
        <v>0</v>
      </c>
      <c r="S98" s="93">
        <v>0</v>
      </c>
      <c r="T98" s="93">
        <v>0</v>
      </c>
      <c r="U98" s="93">
        <v>1499.5111999999999</v>
      </c>
      <c r="V98" s="94">
        <v>2305.1999999999998</v>
      </c>
      <c r="W98" s="94">
        <v>498.56000000000006</v>
      </c>
      <c r="X98" s="94">
        <v>1806.6399999999999</v>
      </c>
      <c r="Y98" s="94">
        <v>7.9939823008849551</v>
      </c>
    </row>
    <row r="99" spans="1:25" x14ac:dyDescent="0.25">
      <c r="A99" s="51" t="s">
        <v>261</v>
      </c>
      <c r="B99" s="51" t="s">
        <v>280</v>
      </c>
      <c r="C99" s="51" t="s">
        <v>281</v>
      </c>
      <c r="D99" s="51" t="s">
        <v>64</v>
      </c>
      <c r="E99" s="51">
        <v>10.199999999999999</v>
      </c>
      <c r="F99" s="51">
        <v>15.5</v>
      </c>
      <c r="G99" s="51">
        <v>34</v>
      </c>
      <c r="H99" s="51">
        <v>0</v>
      </c>
      <c r="I99" s="51">
        <v>0</v>
      </c>
      <c r="J99" s="51">
        <v>34</v>
      </c>
      <c r="K99" s="51">
        <v>0</v>
      </c>
      <c r="L99" s="51">
        <v>0</v>
      </c>
      <c r="M99" s="51">
        <v>91.45</v>
      </c>
      <c r="N99" s="51">
        <v>435.55</v>
      </c>
      <c r="O99" s="51">
        <v>250.93</v>
      </c>
      <c r="P99" s="51">
        <v>70.340900000000005</v>
      </c>
      <c r="Q99" s="51">
        <v>21.78</v>
      </c>
      <c r="R99" s="51">
        <v>0</v>
      </c>
      <c r="S99" s="51">
        <v>0</v>
      </c>
      <c r="T99" s="51">
        <v>0</v>
      </c>
      <c r="U99" s="51">
        <v>92.499099999999999</v>
      </c>
      <c r="V99" s="50">
        <v>527</v>
      </c>
      <c r="W99" s="50">
        <v>113.23</v>
      </c>
      <c r="X99" s="50">
        <v>413.77</v>
      </c>
      <c r="Y99" s="50">
        <v>12.169705882352941</v>
      </c>
    </row>
    <row r="100" spans="1:25" x14ac:dyDescent="0.25">
      <c r="A100" s="51" t="s">
        <v>253</v>
      </c>
      <c r="B100" s="51" t="s">
        <v>283</v>
      </c>
      <c r="C100" s="51" t="s">
        <v>284</v>
      </c>
      <c r="D100" s="51" t="s">
        <v>58</v>
      </c>
      <c r="E100" s="51">
        <v>15.5</v>
      </c>
      <c r="F100" s="51">
        <v>15.5</v>
      </c>
      <c r="G100" s="51">
        <v>85</v>
      </c>
      <c r="H100" s="51">
        <v>0</v>
      </c>
      <c r="I100" s="51">
        <v>0</v>
      </c>
      <c r="J100" s="51">
        <v>85</v>
      </c>
      <c r="K100" s="51">
        <v>0</v>
      </c>
      <c r="L100" s="51">
        <v>0</v>
      </c>
      <c r="M100" s="51">
        <v>251.86</v>
      </c>
      <c r="N100" s="51">
        <v>1065.6400000000001</v>
      </c>
      <c r="O100" s="51">
        <v>116.1</v>
      </c>
      <c r="P100" s="51">
        <v>172.10120000000001</v>
      </c>
      <c r="Q100" s="51">
        <v>53.28</v>
      </c>
      <c r="R100" s="51">
        <v>0</v>
      </c>
      <c r="S100" s="51">
        <v>0</v>
      </c>
      <c r="T100" s="51">
        <v>0</v>
      </c>
      <c r="U100" s="51">
        <v>724.15880000000004</v>
      </c>
      <c r="V100" s="50">
        <v>1317.5</v>
      </c>
      <c r="W100" s="50">
        <v>305.14</v>
      </c>
      <c r="X100" s="50">
        <v>1012.3599999999999</v>
      </c>
      <c r="Y100" s="50">
        <v>11.910117647058822</v>
      </c>
    </row>
    <row r="101" spans="1:25" x14ac:dyDescent="0.25">
      <c r="A101" s="51" t="s">
        <v>285</v>
      </c>
      <c r="B101" s="51" t="s">
        <v>286</v>
      </c>
      <c r="C101" s="51" t="s">
        <v>287</v>
      </c>
      <c r="D101" s="51" t="s">
        <v>58</v>
      </c>
      <c r="E101" s="51">
        <v>15.5</v>
      </c>
      <c r="F101" s="51">
        <v>15.5</v>
      </c>
      <c r="G101" s="51">
        <v>39</v>
      </c>
      <c r="H101" s="51">
        <v>0</v>
      </c>
      <c r="I101" s="51">
        <v>0</v>
      </c>
      <c r="J101" s="51">
        <v>39</v>
      </c>
      <c r="K101" s="51">
        <v>0</v>
      </c>
      <c r="L101" s="51">
        <v>0</v>
      </c>
      <c r="M101" s="51">
        <v>105.69</v>
      </c>
      <c r="N101" s="51">
        <v>498.81</v>
      </c>
      <c r="O101" s="51">
        <v>53.27</v>
      </c>
      <c r="P101" s="51">
        <v>80.557900000000004</v>
      </c>
      <c r="Q101" s="51">
        <v>24.94</v>
      </c>
      <c r="R101" s="51">
        <v>0</v>
      </c>
      <c r="S101" s="51">
        <v>0</v>
      </c>
      <c r="T101" s="51">
        <v>0</v>
      </c>
      <c r="U101" s="51">
        <v>340.0421</v>
      </c>
      <c r="V101" s="50">
        <v>604.5</v>
      </c>
      <c r="W101" s="50">
        <v>130.63</v>
      </c>
      <c r="X101" s="50">
        <v>473.87</v>
      </c>
      <c r="Y101" s="50">
        <v>12.150512820512821</v>
      </c>
    </row>
    <row r="102" spans="1:25" x14ac:dyDescent="0.25">
      <c r="A102" s="51" t="s">
        <v>285</v>
      </c>
      <c r="B102" s="51" t="s">
        <v>288</v>
      </c>
      <c r="C102" s="51" t="s">
        <v>289</v>
      </c>
      <c r="D102" s="51" t="s">
        <v>143</v>
      </c>
      <c r="E102" s="51">
        <v>18.43</v>
      </c>
      <c r="F102" s="51">
        <v>18.43</v>
      </c>
      <c r="G102" s="51">
        <v>5</v>
      </c>
      <c r="H102" s="51">
        <v>0</v>
      </c>
      <c r="I102" s="51">
        <v>0</v>
      </c>
      <c r="J102" s="51">
        <v>5</v>
      </c>
      <c r="K102" s="51">
        <v>0</v>
      </c>
      <c r="L102" s="51">
        <v>0</v>
      </c>
      <c r="M102" s="51">
        <v>17.98</v>
      </c>
      <c r="N102" s="51">
        <v>74.17</v>
      </c>
      <c r="O102" s="51">
        <v>8.1</v>
      </c>
      <c r="P102" s="51">
        <v>11.978199999999999</v>
      </c>
      <c r="Q102" s="51">
        <v>3.71</v>
      </c>
      <c r="R102" s="51">
        <v>0</v>
      </c>
      <c r="S102" s="51">
        <v>0</v>
      </c>
      <c r="T102" s="51">
        <v>0</v>
      </c>
      <c r="U102" s="51">
        <v>50.381799999999998</v>
      </c>
      <c r="V102" s="50">
        <v>92.15</v>
      </c>
      <c r="W102" s="50">
        <v>21.69</v>
      </c>
      <c r="X102" s="50">
        <v>70.460000000000008</v>
      </c>
      <c r="Y102" s="50">
        <v>14.092000000000002</v>
      </c>
    </row>
    <row r="103" spans="1:25" x14ac:dyDescent="0.25">
      <c r="A103" s="51" t="s">
        <v>290</v>
      </c>
      <c r="B103" s="51" t="s">
        <v>291</v>
      </c>
      <c r="C103" s="51" t="s">
        <v>292</v>
      </c>
      <c r="D103" s="51" t="s">
        <v>58</v>
      </c>
      <c r="E103" s="51">
        <v>15.5</v>
      </c>
      <c r="F103" s="51">
        <v>15.5</v>
      </c>
      <c r="G103" s="51">
        <v>4</v>
      </c>
      <c r="H103" s="51">
        <v>0</v>
      </c>
      <c r="I103" s="51">
        <v>0</v>
      </c>
      <c r="J103" s="51">
        <v>4</v>
      </c>
      <c r="K103" s="51">
        <v>0</v>
      </c>
      <c r="L103" s="51">
        <v>0</v>
      </c>
      <c r="M103" s="51">
        <v>10.84</v>
      </c>
      <c r="N103" s="51">
        <v>51.16</v>
      </c>
      <c r="O103" s="51">
        <v>5.46</v>
      </c>
      <c r="P103" s="51">
        <v>8.2620000000000005</v>
      </c>
      <c r="Q103" s="51">
        <v>2.56</v>
      </c>
      <c r="R103" s="51">
        <v>0</v>
      </c>
      <c r="S103" s="51">
        <v>0</v>
      </c>
      <c r="T103" s="51">
        <v>0</v>
      </c>
      <c r="U103" s="51">
        <v>34.878</v>
      </c>
      <c r="V103" s="50">
        <v>62</v>
      </c>
      <c r="W103" s="50">
        <v>13.4</v>
      </c>
      <c r="X103" s="50">
        <v>48.599999999999994</v>
      </c>
      <c r="Y103" s="50">
        <v>12.149999999999999</v>
      </c>
    </row>
    <row r="104" spans="1:25" x14ac:dyDescent="0.25">
      <c r="A104" s="51" t="s">
        <v>293</v>
      </c>
      <c r="B104" s="51" t="s">
        <v>294</v>
      </c>
      <c r="C104" s="51" t="s">
        <v>295</v>
      </c>
      <c r="D104" s="51" t="s">
        <v>58</v>
      </c>
      <c r="E104" s="51">
        <v>15.5</v>
      </c>
      <c r="F104" s="51">
        <v>15.5</v>
      </c>
      <c r="G104" s="51">
        <v>2</v>
      </c>
      <c r="H104" s="51">
        <v>0</v>
      </c>
      <c r="I104" s="51">
        <v>0</v>
      </c>
      <c r="J104" s="51">
        <v>2</v>
      </c>
      <c r="K104" s="51">
        <v>0</v>
      </c>
      <c r="L104" s="51">
        <v>0</v>
      </c>
      <c r="M104" s="51">
        <v>5.42</v>
      </c>
      <c r="N104" s="51">
        <v>25.58</v>
      </c>
      <c r="O104" s="51">
        <v>2.73</v>
      </c>
      <c r="P104" s="51">
        <v>4.1310000000000002</v>
      </c>
      <c r="Q104" s="51">
        <v>1.28</v>
      </c>
      <c r="R104" s="51">
        <v>0</v>
      </c>
      <c r="S104" s="51">
        <v>0</v>
      </c>
      <c r="T104" s="51">
        <v>0</v>
      </c>
      <c r="U104" s="51">
        <v>17.439</v>
      </c>
      <c r="V104" s="50">
        <v>31</v>
      </c>
      <c r="W104" s="50">
        <v>6.7</v>
      </c>
      <c r="X104" s="50">
        <v>24.299999999999997</v>
      </c>
      <c r="Y104" s="50">
        <v>12.149999999999999</v>
      </c>
    </row>
    <row r="105" spans="1:25" x14ac:dyDescent="0.25">
      <c r="A105" s="51" t="s">
        <v>264</v>
      </c>
      <c r="B105" s="51" t="s">
        <v>296</v>
      </c>
      <c r="C105" s="51" t="s">
        <v>297</v>
      </c>
      <c r="D105" s="51" t="s">
        <v>58</v>
      </c>
      <c r="E105" s="51">
        <v>15.5</v>
      </c>
      <c r="F105" s="51">
        <v>15.5</v>
      </c>
      <c r="G105" s="51">
        <v>6</v>
      </c>
      <c r="H105" s="51">
        <v>0</v>
      </c>
      <c r="I105" s="51">
        <v>0</v>
      </c>
      <c r="J105" s="51">
        <v>6</v>
      </c>
      <c r="K105" s="51">
        <v>0</v>
      </c>
      <c r="L105" s="51">
        <v>0</v>
      </c>
      <c r="M105" s="51">
        <v>16.27</v>
      </c>
      <c r="N105" s="51">
        <v>76.73</v>
      </c>
      <c r="O105" s="51">
        <v>8.1999999999999993</v>
      </c>
      <c r="P105" s="51">
        <v>12.391299999999999</v>
      </c>
      <c r="Q105" s="51">
        <v>3.84</v>
      </c>
      <c r="R105" s="51">
        <v>0</v>
      </c>
      <c r="S105" s="51">
        <v>0</v>
      </c>
      <c r="T105" s="51">
        <v>0</v>
      </c>
      <c r="U105" s="51">
        <v>52.298699999999997</v>
      </c>
      <c r="V105" s="50">
        <v>93</v>
      </c>
      <c r="W105" s="50">
        <v>20.11</v>
      </c>
      <c r="X105" s="50">
        <v>72.89</v>
      </c>
      <c r="Y105" s="50">
        <v>12.148333333333333</v>
      </c>
    </row>
    <row r="106" spans="1:25" x14ac:dyDescent="0.25">
      <c r="A106" s="51" t="s">
        <v>267</v>
      </c>
      <c r="B106" s="51" t="s">
        <v>298</v>
      </c>
      <c r="C106" s="51" t="s">
        <v>299</v>
      </c>
      <c r="D106" s="51" t="s">
        <v>58</v>
      </c>
      <c r="E106" s="51">
        <v>15.5</v>
      </c>
      <c r="F106" s="51">
        <v>15.5</v>
      </c>
      <c r="G106" s="51">
        <v>144</v>
      </c>
      <c r="H106" s="51">
        <v>0</v>
      </c>
      <c r="I106" s="51">
        <v>0</v>
      </c>
      <c r="J106" s="51">
        <v>144</v>
      </c>
      <c r="K106" s="51">
        <v>0</v>
      </c>
      <c r="L106" s="51">
        <v>0</v>
      </c>
      <c r="M106" s="51">
        <v>390.08</v>
      </c>
      <c r="N106" s="51">
        <v>1841.92</v>
      </c>
      <c r="O106" s="51">
        <v>196.69</v>
      </c>
      <c r="P106" s="51">
        <v>297.46940000000001</v>
      </c>
      <c r="Q106" s="51">
        <v>92.1</v>
      </c>
      <c r="R106" s="51">
        <v>0</v>
      </c>
      <c r="S106" s="51">
        <v>0</v>
      </c>
      <c r="T106" s="51">
        <v>0</v>
      </c>
      <c r="U106" s="51">
        <v>1255.6605999999999</v>
      </c>
      <c r="V106" s="50">
        <v>2232</v>
      </c>
      <c r="W106" s="50">
        <v>482.17999999999995</v>
      </c>
      <c r="X106" s="50">
        <v>1749.8200000000002</v>
      </c>
      <c r="Y106" s="50">
        <v>12.15152777777778</v>
      </c>
    </row>
    <row r="107" spans="1:25" x14ac:dyDescent="0.25">
      <c r="A107" s="51" t="s">
        <v>300</v>
      </c>
      <c r="B107" s="51" t="s">
        <v>301</v>
      </c>
      <c r="C107" s="51" t="s">
        <v>302</v>
      </c>
      <c r="D107" s="51" t="s">
        <v>58</v>
      </c>
      <c r="E107" s="51">
        <v>7.25</v>
      </c>
      <c r="F107" s="51">
        <v>7.25</v>
      </c>
      <c r="G107" s="51">
        <v>8</v>
      </c>
      <c r="H107" s="51">
        <v>0</v>
      </c>
      <c r="I107" s="51">
        <v>0</v>
      </c>
      <c r="J107" s="51">
        <v>8</v>
      </c>
      <c r="K107" s="51">
        <v>0</v>
      </c>
      <c r="L107" s="51">
        <v>0</v>
      </c>
      <c r="M107" s="51">
        <v>12.87</v>
      </c>
      <c r="N107" s="51">
        <v>45.13</v>
      </c>
      <c r="O107" s="51">
        <v>5.19</v>
      </c>
      <c r="P107" s="51">
        <v>7.2878999999999996</v>
      </c>
      <c r="Q107" s="51">
        <v>2.2599999999999998</v>
      </c>
      <c r="R107" s="51">
        <v>0</v>
      </c>
      <c r="S107" s="51">
        <v>0</v>
      </c>
      <c r="T107" s="51">
        <v>0</v>
      </c>
      <c r="U107" s="51">
        <v>30.392099999999999</v>
      </c>
      <c r="V107" s="50">
        <v>58</v>
      </c>
      <c r="W107" s="50">
        <v>15.129999999999999</v>
      </c>
      <c r="X107" s="50">
        <v>42.870000000000005</v>
      </c>
      <c r="Y107" s="50">
        <v>5.3587500000000006</v>
      </c>
    </row>
    <row r="108" spans="1:25" x14ac:dyDescent="0.25">
      <c r="A108" s="51" t="s">
        <v>303</v>
      </c>
      <c r="B108" s="51" t="s">
        <v>304</v>
      </c>
      <c r="C108" s="51" t="s">
        <v>305</v>
      </c>
      <c r="D108" s="51" t="s">
        <v>306</v>
      </c>
      <c r="E108" s="51">
        <v>9.15</v>
      </c>
      <c r="F108" s="51">
        <v>9.15</v>
      </c>
      <c r="G108" s="51">
        <v>2</v>
      </c>
      <c r="H108" s="51">
        <v>0</v>
      </c>
      <c r="I108" s="51">
        <v>0</v>
      </c>
      <c r="J108" s="51">
        <v>2</v>
      </c>
      <c r="K108" s="51">
        <v>0</v>
      </c>
      <c r="L108" s="51">
        <v>0</v>
      </c>
      <c r="M108" s="51">
        <v>3.2</v>
      </c>
      <c r="N108" s="51">
        <v>15.1</v>
      </c>
      <c r="O108" s="51">
        <v>1.63</v>
      </c>
      <c r="P108" s="51">
        <v>2.4378000000000002</v>
      </c>
      <c r="Q108" s="51">
        <v>0.76</v>
      </c>
      <c r="R108" s="51">
        <v>0</v>
      </c>
      <c r="S108" s="51">
        <v>0</v>
      </c>
      <c r="T108" s="51">
        <v>0</v>
      </c>
      <c r="U108" s="51">
        <v>10.2722</v>
      </c>
      <c r="V108" s="50">
        <v>18.3</v>
      </c>
      <c r="W108" s="50">
        <v>3.96</v>
      </c>
      <c r="X108" s="50">
        <v>14.340000000000002</v>
      </c>
      <c r="Y108" s="50">
        <v>7.1700000000000008</v>
      </c>
    </row>
    <row r="109" spans="1:25" x14ac:dyDescent="0.25">
      <c r="A109" s="51" t="s">
        <v>307</v>
      </c>
      <c r="B109" s="51" t="s">
        <v>308</v>
      </c>
      <c r="C109" s="51" t="s">
        <v>309</v>
      </c>
      <c r="D109" s="51" t="s">
        <v>58</v>
      </c>
      <c r="E109" s="51">
        <v>15.5</v>
      </c>
      <c r="F109" s="51">
        <v>15.5</v>
      </c>
      <c r="G109" s="51">
        <v>126</v>
      </c>
      <c r="H109" s="51">
        <v>0</v>
      </c>
      <c r="I109" s="51">
        <v>0</v>
      </c>
      <c r="J109" s="51">
        <v>126</v>
      </c>
      <c r="K109" s="51">
        <v>0</v>
      </c>
      <c r="L109" s="51">
        <v>0</v>
      </c>
      <c r="M109" s="51">
        <v>334.02</v>
      </c>
      <c r="N109" s="51">
        <v>1618.98</v>
      </c>
      <c r="O109" s="51">
        <v>172.1</v>
      </c>
      <c r="P109" s="51">
        <v>261.46510000000001</v>
      </c>
      <c r="Q109" s="51">
        <v>80.95</v>
      </c>
      <c r="R109" s="51">
        <v>0</v>
      </c>
      <c r="S109" s="51">
        <v>0</v>
      </c>
      <c r="T109" s="51">
        <v>0</v>
      </c>
      <c r="U109" s="51">
        <v>1104.4648999999999</v>
      </c>
      <c r="V109" s="50">
        <v>1953</v>
      </c>
      <c r="W109" s="50">
        <v>414.96999999999997</v>
      </c>
      <c r="X109" s="50">
        <v>1538.03</v>
      </c>
      <c r="Y109" s="50">
        <v>12.206587301587302</v>
      </c>
    </row>
    <row r="110" spans="1:25" x14ac:dyDescent="0.25">
      <c r="A110" s="51" t="s">
        <v>310</v>
      </c>
      <c r="B110" s="51" t="s">
        <v>311</v>
      </c>
      <c r="C110" s="51" t="s">
        <v>312</v>
      </c>
      <c r="D110" s="51" t="s">
        <v>58</v>
      </c>
      <c r="E110" s="51">
        <v>15.5</v>
      </c>
      <c r="F110" s="51">
        <v>15.5</v>
      </c>
      <c r="G110" s="51">
        <v>49</v>
      </c>
      <c r="H110" s="51">
        <v>0</v>
      </c>
      <c r="I110" s="51">
        <v>0</v>
      </c>
      <c r="J110" s="51">
        <v>49</v>
      </c>
      <c r="K110" s="51">
        <v>0</v>
      </c>
      <c r="L110" s="51">
        <v>0</v>
      </c>
      <c r="M110" s="51">
        <v>171.86</v>
      </c>
      <c r="N110" s="51">
        <v>587.64</v>
      </c>
      <c r="O110" s="51">
        <v>66.930000000000007</v>
      </c>
      <c r="P110" s="51">
        <v>94.904200000000003</v>
      </c>
      <c r="Q110" s="51">
        <v>29.38</v>
      </c>
      <c r="R110" s="51">
        <v>0</v>
      </c>
      <c r="S110" s="51">
        <v>0</v>
      </c>
      <c r="T110" s="51">
        <v>0</v>
      </c>
      <c r="U110" s="51">
        <v>396.42579999999998</v>
      </c>
      <c r="V110" s="50">
        <v>759.5</v>
      </c>
      <c r="W110" s="50">
        <v>201.24</v>
      </c>
      <c r="X110" s="50">
        <v>558.26</v>
      </c>
      <c r="Y110" s="50">
        <v>11.393061224489795</v>
      </c>
    </row>
    <row r="111" spans="1:25" x14ac:dyDescent="0.25">
      <c r="A111" s="51" t="s">
        <v>313</v>
      </c>
      <c r="B111" s="51" t="s">
        <v>314</v>
      </c>
      <c r="C111" s="51" t="s">
        <v>315</v>
      </c>
      <c r="D111" s="51" t="s">
        <v>316</v>
      </c>
      <c r="E111" s="51">
        <v>7</v>
      </c>
      <c r="F111" s="51">
        <v>7</v>
      </c>
      <c r="G111" s="51">
        <v>1</v>
      </c>
      <c r="H111" s="51">
        <v>0</v>
      </c>
      <c r="I111" s="51">
        <v>0</v>
      </c>
      <c r="J111" s="51">
        <v>1</v>
      </c>
      <c r="K111" s="51">
        <v>0</v>
      </c>
      <c r="L111" s="51">
        <v>0</v>
      </c>
      <c r="M111" s="51">
        <v>1.23</v>
      </c>
      <c r="N111" s="51">
        <v>5.77</v>
      </c>
      <c r="O111" s="51">
        <v>0.63</v>
      </c>
      <c r="P111" s="51">
        <v>0.93159999999999998</v>
      </c>
      <c r="Q111" s="51">
        <v>0.28999999999999998</v>
      </c>
      <c r="R111" s="51">
        <v>0</v>
      </c>
      <c r="S111" s="51">
        <v>0</v>
      </c>
      <c r="T111" s="51">
        <v>0</v>
      </c>
      <c r="U111" s="51">
        <v>3.9184000000000001</v>
      </c>
      <c r="V111" s="50">
        <v>7</v>
      </c>
      <c r="W111" s="50">
        <v>1.52</v>
      </c>
      <c r="X111" s="50">
        <v>5.4799999999999995</v>
      </c>
      <c r="Y111" s="50">
        <v>5.4799999999999995</v>
      </c>
    </row>
    <row r="112" spans="1:25" x14ac:dyDescent="0.25">
      <c r="A112" s="51" t="s">
        <v>317</v>
      </c>
      <c r="B112" s="51" t="s">
        <v>318</v>
      </c>
      <c r="C112" s="51" t="s">
        <v>319</v>
      </c>
      <c r="D112" s="51" t="s">
        <v>58</v>
      </c>
      <c r="E112" s="51">
        <v>15.5</v>
      </c>
      <c r="F112" s="51">
        <v>15.5</v>
      </c>
      <c r="G112" s="51">
        <v>4</v>
      </c>
      <c r="H112" s="51">
        <v>0</v>
      </c>
      <c r="I112" s="51">
        <v>0</v>
      </c>
      <c r="J112" s="51">
        <v>4</v>
      </c>
      <c r="K112" s="51">
        <v>0</v>
      </c>
      <c r="L112" s="51">
        <v>0</v>
      </c>
      <c r="M112" s="51">
        <v>13.96</v>
      </c>
      <c r="N112" s="51">
        <v>48.04</v>
      </c>
      <c r="O112" s="51">
        <v>5.46</v>
      </c>
      <c r="P112" s="51">
        <v>7.7587999999999999</v>
      </c>
      <c r="Q112" s="51">
        <v>2.4</v>
      </c>
      <c r="R112" s="51">
        <v>0</v>
      </c>
      <c r="S112" s="51">
        <v>0</v>
      </c>
      <c r="T112" s="51">
        <v>0</v>
      </c>
      <c r="U112" s="51">
        <v>32.421199999999999</v>
      </c>
      <c r="V112" s="50">
        <v>62</v>
      </c>
      <c r="W112" s="50">
        <v>16.36</v>
      </c>
      <c r="X112" s="50">
        <v>45.64</v>
      </c>
      <c r="Y112" s="50">
        <v>11.41</v>
      </c>
    </row>
    <row r="113" spans="1:25" x14ac:dyDescent="0.25">
      <c r="A113" s="51" t="s">
        <v>320</v>
      </c>
      <c r="B113" s="51" t="s">
        <v>321</v>
      </c>
      <c r="C113" s="51" t="s">
        <v>322</v>
      </c>
      <c r="D113" s="51" t="s">
        <v>58</v>
      </c>
      <c r="E113" s="51">
        <v>14.55</v>
      </c>
      <c r="F113" s="51">
        <v>14.55</v>
      </c>
      <c r="G113" s="51">
        <v>59</v>
      </c>
      <c r="H113" s="51">
        <v>0</v>
      </c>
      <c r="I113" s="51">
        <v>0</v>
      </c>
      <c r="J113" s="51">
        <v>59</v>
      </c>
      <c r="K113" s="51">
        <v>28</v>
      </c>
      <c r="L113" s="51">
        <v>0</v>
      </c>
      <c r="M113" s="51">
        <v>170.17</v>
      </c>
      <c r="N113" s="51">
        <v>688.28</v>
      </c>
      <c r="O113" s="51">
        <v>75.709999999999994</v>
      </c>
      <c r="P113" s="51">
        <v>111.1579</v>
      </c>
      <c r="Q113" s="51">
        <v>34.409999999999997</v>
      </c>
      <c r="R113" s="51">
        <v>9.8000000000000007</v>
      </c>
      <c r="S113" s="51">
        <v>0</v>
      </c>
      <c r="T113" s="51">
        <v>0</v>
      </c>
      <c r="U113" s="51">
        <v>457.20209999999997</v>
      </c>
      <c r="V113" s="50">
        <v>858.45</v>
      </c>
      <c r="W113" s="50">
        <v>204.57999999999998</v>
      </c>
      <c r="X113" s="50">
        <v>653.87000000000012</v>
      </c>
      <c r="Y113" s="50">
        <v>11.082542372881358</v>
      </c>
    </row>
    <row r="114" spans="1:25" x14ac:dyDescent="0.25">
      <c r="A114" s="51" t="s">
        <v>320</v>
      </c>
      <c r="B114" s="51" t="s">
        <v>323</v>
      </c>
      <c r="C114" s="51" t="s">
        <v>324</v>
      </c>
      <c r="D114" s="51" t="s">
        <v>150</v>
      </c>
      <c r="E114" s="51">
        <v>14.55</v>
      </c>
      <c r="F114" s="51">
        <v>14.55</v>
      </c>
      <c r="G114" s="51">
        <v>896</v>
      </c>
      <c r="H114" s="51">
        <v>1</v>
      </c>
      <c r="I114" s="51">
        <v>14.55</v>
      </c>
      <c r="J114" s="51">
        <v>895</v>
      </c>
      <c r="K114" s="51">
        <v>15</v>
      </c>
      <c r="L114" s="51">
        <v>1</v>
      </c>
      <c r="M114" s="51">
        <v>2993.6</v>
      </c>
      <c r="N114" s="51">
        <v>10028.65</v>
      </c>
      <c r="O114" s="51">
        <v>996.38</v>
      </c>
      <c r="P114" s="51">
        <v>1619.6274000000001</v>
      </c>
      <c r="Q114" s="51">
        <v>501.43</v>
      </c>
      <c r="R114" s="51">
        <v>5.25</v>
      </c>
      <c r="S114" s="51">
        <v>0.35</v>
      </c>
      <c r="T114" s="51">
        <v>0.35</v>
      </c>
      <c r="U114" s="51">
        <v>6905.2626</v>
      </c>
      <c r="V114" s="50">
        <v>13022.25</v>
      </c>
      <c r="W114" s="50">
        <v>3495.0299999999997</v>
      </c>
      <c r="X114" s="50">
        <v>9527.2199999999993</v>
      </c>
      <c r="Y114" s="50">
        <v>10.644938547486033</v>
      </c>
    </row>
    <row r="115" spans="1:25" x14ac:dyDescent="0.25">
      <c r="A115" s="51" t="s">
        <v>290</v>
      </c>
      <c r="B115" s="51" t="s">
        <v>325</v>
      </c>
      <c r="C115" s="51" t="s">
        <v>326</v>
      </c>
      <c r="D115" s="51" t="s">
        <v>58</v>
      </c>
      <c r="E115" s="51">
        <v>15.5</v>
      </c>
      <c r="F115" s="51">
        <v>15.5</v>
      </c>
      <c r="G115" s="51">
        <v>874</v>
      </c>
      <c r="H115" s="51">
        <v>0</v>
      </c>
      <c r="I115" s="51">
        <v>0</v>
      </c>
      <c r="J115" s="51">
        <v>874</v>
      </c>
      <c r="K115" s="51">
        <v>68</v>
      </c>
      <c r="L115" s="51">
        <v>0</v>
      </c>
      <c r="M115" s="51">
        <v>2408.02</v>
      </c>
      <c r="N115" s="51">
        <v>11138.98</v>
      </c>
      <c r="O115" s="51">
        <v>1193.8</v>
      </c>
      <c r="P115" s="51">
        <v>1798.9450999999999</v>
      </c>
      <c r="Q115" s="51">
        <v>556.95000000000005</v>
      </c>
      <c r="R115" s="51">
        <v>23.8</v>
      </c>
      <c r="S115" s="51">
        <v>0</v>
      </c>
      <c r="T115" s="51">
        <v>0</v>
      </c>
      <c r="U115" s="51">
        <v>7565.4849000000004</v>
      </c>
      <c r="V115" s="50">
        <v>13547</v>
      </c>
      <c r="W115" s="50">
        <v>2964.9700000000003</v>
      </c>
      <c r="X115" s="50">
        <v>10582.029999999999</v>
      </c>
      <c r="Y115" s="50">
        <v>12.107585812356978</v>
      </c>
    </row>
  </sheetData>
  <autoFilter ref="A10:Y10"/>
  <pageMargins left="0.7" right="0.7" top="0.75" bottom="0.75" header="0.3" footer="0.3"/>
  <pageSetup paperSize="9" scale="34" orientation="portrait"/>
  <colBreaks count="1" manualBreakCount="1">
    <brk id="2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L31"/>
  <sheetViews>
    <sheetView workbookViewId="0">
      <selection activeCell="E20" sqref="E20"/>
    </sheetView>
  </sheetViews>
  <sheetFormatPr defaultColWidth="8.85546875" defaultRowHeight="12.75" x14ac:dyDescent="0.2"/>
  <cols>
    <col min="1" max="1" width="1" style="61" customWidth="1"/>
    <col min="2" max="2" width="14.42578125" style="61" customWidth="1"/>
    <col min="3" max="3" width="21.42578125" style="61" bestFit="1" customWidth="1"/>
    <col min="4" max="4" width="13.42578125" style="61" bestFit="1" customWidth="1"/>
    <col min="5" max="5" width="15.85546875" style="61" customWidth="1"/>
    <col min="6" max="6" width="4.7109375" style="61" customWidth="1"/>
    <col min="7" max="16384" width="8.85546875" style="61"/>
  </cols>
  <sheetData>
    <row r="1" spans="1:12" s="86" customFormat="1" ht="15" x14ac:dyDescent="0.25">
      <c r="A1" s="54"/>
      <c r="B1" s="53" t="s">
        <v>327</v>
      </c>
      <c r="C1" s="54"/>
      <c r="D1" s="54"/>
      <c r="E1" s="54"/>
      <c r="K1" s="87"/>
      <c r="L1" s="88"/>
    </row>
    <row r="2" spans="1:12" s="86" customFormat="1" ht="15" x14ac:dyDescent="0.25">
      <c r="A2" s="54"/>
      <c r="B2" s="53" t="s">
        <v>9</v>
      </c>
      <c r="C2" s="54"/>
      <c r="D2" s="54"/>
      <c r="E2" s="54"/>
    </row>
    <row r="3" spans="1:12" s="86" customFormat="1" ht="8.25" x14ac:dyDescent="0.25">
      <c r="A3" s="54"/>
      <c r="B3" s="54"/>
      <c r="C3" s="54"/>
      <c r="D3" s="54"/>
      <c r="E3" s="54"/>
    </row>
    <row r="4" spans="1:12" s="86" customFormat="1" ht="12" x14ac:dyDescent="0.25">
      <c r="A4" s="54"/>
      <c r="B4" s="55" t="s">
        <v>328</v>
      </c>
      <c r="C4" s="55" t="s">
        <v>329</v>
      </c>
      <c r="D4" s="55" t="s">
        <v>330</v>
      </c>
      <c r="E4" s="56" t="s">
        <v>331</v>
      </c>
    </row>
    <row r="5" spans="1:12" s="86" customFormat="1" ht="12" x14ac:dyDescent="0.25">
      <c r="A5" s="54"/>
      <c r="B5" s="57">
        <v>42010</v>
      </c>
      <c r="C5" s="58" t="s">
        <v>332</v>
      </c>
      <c r="D5" s="58" t="s">
        <v>333</v>
      </c>
      <c r="E5" s="59">
        <v>800</v>
      </c>
    </row>
    <row r="6" spans="1:12" s="86" customFormat="1" ht="12" x14ac:dyDescent="0.25">
      <c r="A6" s="54"/>
      <c r="B6" s="57">
        <v>42012</v>
      </c>
      <c r="C6" s="58" t="s">
        <v>334</v>
      </c>
      <c r="D6" s="60" t="s">
        <v>335</v>
      </c>
      <c r="E6" s="59">
        <v>1.5999999999999999</v>
      </c>
    </row>
    <row r="7" spans="1:12" s="86" customFormat="1" ht="12" x14ac:dyDescent="0.25">
      <c r="A7" s="54"/>
      <c r="B7" s="57">
        <v>42023</v>
      </c>
      <c r="C7" s="58" t="s">
        <v>336</v>
      </c>
      <c r="D7" s="58" t="s">
        <v>337</v>
      </c>
      <c r="E7" s="59">
        <v>70</v>
      </c>
    </row>
    <row r="8" spans="1:12" s="89" customFormat="1" x14ac:dyDescent="0.2">
      <c r="A8" s="61"/>
      <c r="B8" s="57">
        <v>42026</v>
      </c>
      <c r="C8" s="58" t="s">
        <v>338</v>
      </c>
      <c r="D8" s="58" t="s">
        <v>339</v>
      </c>
      <c r="E8" s="59">
        <v>360</v>
      </c>
    </row>
    <row r="9" spans="1:12" s="89" customFormat="1" x14ac:dyDescent="0.2">
      <c r="A9" s="61"/>
      <c r="B9" s="57">
        <v>42026</v>
      </c>
      <c r="C9" s="58" t="s">
        <v>340</v>
      </c>
      <c r="D9" s="58" t="s">
        <v>341</v>
      </c>
      <c r="E9" s="59">
        <v>390</v>
      </c>
    </row>
    <row r="10" spans="1:12" x14ac:dyDescent="0.2">
      <c r="B10" s="57"/>
      <c r="C10" s="58"/>
      <c r="D10" s="58"/>
      <c r="E10" s="59"/>
    </row>
    <row r="11" spans="1:12" x14ac:dyDescent="0.2">
      <c r="B11" s="62"/>
      <c r="C11" s="62"/>
      <c r="D11" s="63" t="s">
        <v>342</v>
      </c>
      <c r="E11" s="64">
        <f>SUM(E5:E10)</f>
        <v>1621.6</v>
      </c>
    </row>
    <row r="31" spans="6:6" x14ac:dyDescent="0.2">
      <c r="F31" s="58"/>
    </row>
  </sheetData>
  <pageMargins left="0.25" right="0.25" top="0.75" bottom="0.75" header="0.3" footer="0.3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SheetLayoutView="100" workbookViewId="0">
      <selection activeCell="F30" sqref="F30"/>
    </sheetView>
  </sheetViews>
  <sheetFormatPr defaultColWidth="8.85546875" defaultRowHeight="12.75" x14ac:dyDescent="0.2"/>
  <cols>
    <col min="1" max="1" width="8.140625" style="81" bestFit="1" customWidth="1"/>
    <col min="2" max="2" width="13.7109375" style="82" bestFit="1" customWidth="1"/>
    <col min="3" max="3" width="36" style="70" bestFit="1" customWidth="1"/>
    <col min="4" max="4" width="39.28515625" style="73" bestFit="1" customWidth="1"/>
    <col min="5" max="5" width="8.28515625" style="83" bestFit="1" customWidth="1"/>
    <col min="6" max="6" width="14.28515625" style="80" bestFit="1" customWidth="1"/>
    <col min="7" max="7" width="16.7109375" style="70" bestFit="1" customWidth="1"/>
    <col min="8" max="8" width="8.85546875" style="70"/>
    <col min="9" max="9" width="12.42578125" style="70" bestFit="1" customWidth="1"/>
    <col min="10" max="16384" width="8.85546875" style="70"/>
  </cols>
  <sheetData>
    <row r="1" spans="1:12" s="90" customFormat="1" x14ac:dyDescent="0.2">
      <c r="A1" s="65" t="s">
        <v>343</v>
      </c>
      <c r="B1" s="66" t="s">
        <v>344</v>
      </c>
      <c r="C1" s="67" t="s">
        <v>345</v>
      </c>
      <c r="D1" s="67" t="s">
        <v>346</v>
      </c>
      <c r="E1" s="68" t="s">
        <v>347</v>
      </c>
      <c r="F1" s="69" t="s">
        <v>12</v>
      </c>
    </row>
    <row r="2" spans="1:12" ht="15" x14ac:dyDescent="0.25">
      <c r="A2" s="70"/>
      <c r="B2" s="71"/>
      <c r="C2"/>
      <c r="D2"/>
      <c r="E2"/>
      <c r="F2" s="72"/>
    </row>
    <row r="3" spans="1:12" ht="15" x14ac:dyDescent="0.25">
      <c r="A3" s="70">
        <v>311354</v>
      </c>
      <c r="B3" s="71" t="s">
        <v>348</v>
      </c>
      <c r="C3" t="s">
        <v>349</v>
      </c>
      <c r="D3" t="s">
        <v>350</v>
      </c>
      <c r="E3">
        <v>4</v>
      </c>
      <c r="F3" s="72">
        <v>1.2320000000000002</v>
      </c>
    </row>
    <row r="4" spans="1:12" ht="15" x14ac:dyDescent="0.25">
      <c r="A4" s="70">
        <v>311354</v>
      </c>
      <c r="B4" s="71" t="s">
        <v>348</v>
      </c>
      <c r="C4" t="s">
        <v>349</v>
      </c>
      <c r="D4" t="s">
        <v>351</v>
      </c>
      <c r="E4">
        <v>4</v>
      </c>
      <c r="F4" s="72"/>
    </row>
    <row r="5" spans="1:12" ht="15" x14ac:dyDescent="0.25">
      <c r="A5" s="70">
        <v>311354</v>
      </c>
      <c r="B5" s="71" t="s">
        <v>348</v>
      </c>
      <c r="C5" t="s">
        <v>349</v>
      </c>
      <c r="D5" t="s">
        <v>352</v>
      </c>
      <c r="E5">
        <v>4</v>
      </c>
      <c r="F5" s="72">
        <v>0.44000000000000006</v>
      </c>
    </row>
    <row r="6" spans="1:12" ht="15" x14ac:dyDescent="0.25">
      <c r="A6" s="70">
        <v>311354</v>
      </c>
      <c r="B6" s="71" t="s">
        <v>348</v>
      </c>
      <c r="C6" t="s">
        <v>349</v>
      </c>
      <c r="D6" t="s">
        <v>353</v>
      </c>
      <c r="E6">
        <v>4</v>
      </c>
      <c r="F6" s="72">
        <v>0.66</v>
      </c>
    </row>
    <row r="7" spans="1:12" ht="15" x14ac:dyDescent="0.25">
      <c r="A7" s="70">
        <v>311354</v>
      </c>
      <c r="B7" s="71" t="s">
        <v>348</v>
      </c>
      <c r="C7" t="s">
        <v>349</v>
      </c>
      <c r="D7" t="s">
        <v>354</v>
      </c>
      <c r="E7">
        <v>4</v>
      </c>
      <c r="F7" s="72">
        <v>1.54</v>
      </c>
    </row>
    <row r="8" spans="1:12" ht="15" x14ac:dyDescent="0.25">
      <c r="A8" s="70"/>
      <c r="B8" s="71"/>
      <c r="C8"/>
      <c r="D8"/>
      <c r="E8"/>
      <c r="F8" s="72"/>
    </row>
    <row r="9" spans="1:12" ht="15" x14ac:dyDescent="0.25">
      <c r="A9" s="70">
        <v>311350</v>
      </c>
      <c r="B9" s="71" t="s">
        <v>348</v>
      </c>
      <c r="C9" t="s">
        <v>349</v>
      </c>
      <c r="D9" t="s">
        <v>350</v>
      </c>
      <c r="E9">
        <v>1506</v>
      </c>
      <c r="F9" s="72">
        <v>463.84800000000007</v>
      </c>
    </row>
    <row r="10" spans="1:12" ht="15" x14ac:dyDescent="0.25">
      <c r="A10" s="70">
        <v>311350</v>
      </c>
      <c r="B10" s="71" t="s">
        <v>348</v>
      </c>
      <c r="C10" t="s">
        <v>349</v>
      </c>
      <c r="D10" t="s">
        <v>351</v>
      </c>
      <c r="E10">
        <v>1506</v>
      </c>
      <c r="F10" s="72">
        <v>563.24400000000003</v>
      </c>
    </row>
    <row r="11" spans="1:12" ht="15" x14ac:dyDescent="0.25">
      <c r="A11" s="70">
        <v>311350</v>
      </c>
      <c r="B11" s="71" t="s">
        <v>348</v>
      </c>
      <c r="C11" t="s">
        <v>349</v>
      </c>
      <c r="D11" t="s">
        <v>352</v>
      </c>
      <c r="E11">
        <v>1506</v>
      </c>
      <c r="F11" s="72">
        <v>165.66</v>
      </c>
    </row>
    <row r="12" spans="1:12" ht="15" x14ac:dyDescent="0.25">
      <c r="A12" s="70">
        <v>311350</v>
      </c>
      <c r="B12" s="71" t="s">
        <v>348</v>
      </c>
      <c r="C12" t="s">
        <v>349</v>
      </c>
      <c r="D12" s="73" t="s">
        <v>353</v>
      </c>
      <c r="E12">
        <v>1506</v>
      </c>
      <c r="F12" s="72">
        <v>248.49000000000004</v>
      </c>
    </row>
    <row r="13" spans="1:12" ht="15" x14ac:dyDescent="0.25">
      <c r="A13" s="70">
        <v>311350</v>
      </c>
      <c r="B13" s="71" t="s">
        <v>348</v>
      </c>
      <c r="C13" t="s">
        <v>349</v>
      </c>
      <c r="D13" t="s">
        <v>354</v>
      </c>
      <c r="E13">
        <v>1506</v>
      </c>
      <c r="F13" s="72">
        <v>579.81000000000006</v>
      </c>
    </row>
    <row r="14" spans="1:12" ht="15" x14ac:dyDescent="0.25">
      <c r="A14" s="70"/>
      <c r="B14" s="71"/>
      <c r="C14"/>
      <c r="D14"/>
      <c r="E14"/>
      <c r="F14" s="72"/>
    </row>
    <row r="15" spans="1:12" ht="15" x14ac:dyDescent="0.25">
      <c r="A15" s="70">
        <v>311385</v>
      </c>
      <c r="B15" s="71" t="s">
        <v>355</v>
      </c>
      <c r="C15" t="s">
        <v>356</v>
      </c>
      <c r="D15" t="s">
        <v>350</v>
      </c>
      <c r="E15">
        <v>1514</v>
      </c>
      <c r="F15" s="72">
        <v>466.31200000000007</v>
      </c>
      <c r="H15" s="74"/>
    </row>
    <row r="16" spans="1:12" ht="15" x14ac:dyDescent="0.25">
      <c r="A16" s="70">
        <v>311385</v>
      </c>
      <c r="B16" s="71" t="s">
        <v>355</v>
      </c>
      <c r="C16" t="s">
        <v>356</v>
      </c>
      <c r="D16" t="s">
        <v>351</v>
      </c>
      <c r="E16">
        <v>1514</v>
      </c>
      <c r="F16" s="72">
        <v>566.23599999999999</v>
      </c>
      <c r="H16" s="74"/>
      <c r="L16" s="75"/>
    </row>
    <row r="17" spans="1:16" ht="15" x14ac:dyDescent="0.25">
      <c r="A17" s="70">
        <v>311385</v>
      </c>
      <c r="B17" s="71" t="s">
        <v>355</v>
      </c>
      <c r="C17" t="s">
        <v>356</v>
      </c>
      <c r="D17" t="s">
        <v>352</v>
      </c>
      <c r="E17">
        <v>1514</v>
      </c>
      <c r="F17" s="72">
        <v>166.54000000000002</v>
      </c>
      <c r="H17" s="74"/>
      <c r="L17" s="75"/>
    </row>
    <row r="18" spans="1:16" ht="15" x14ac:dyDescent="0.25">
      <c r="A18" s="70">
        <v>311385</v>
      </c>
      <c r="B18" s="71" t="s">
        <v>355</v>
      </c>
      <c r="C18" t="s">
        <v>356</v>
      </c>
      <c r="D18" t="s">
        <v>353</v>
      </c>
      <c r="E18">
        <v>1514</v>
      </c>
      <c r="F18" s="72">
        <v>249.81</v>
      </c>
      <c r="H18" s="74"/>
    </row>
    <row r="19" spans="1:16" ht="15" x14ac:dyDescent="0.25">
      <c r="A19" s="70">
        <v>311385</v>
      </c>
      <c r="B19" s="71" t="s">
        <v>355</v>
      </c>
      <c r="C19" t="s">
        <v>356</v>
      </c>
      <c r="D19" t="s">
        <v>354</v>
      </c>
      <c r="E19">
        <v>1514</v>
      </c>
      <c r="F19" s="72">
        <v>582.89</v>
      </c>
      <c r="H19" s="74"/>
      <c r="P19" s="76"/>
    </row>
    <row r="20" spans="1:16" ht="15" x14ac:dyDescent="0.25">
      <c r="A20" s="70"/>
      <c r="B20" s="71"/>
      <c r="C20"/>
      <c r="D20"/>
      <c r="E20"/>
      <c r="F20" s="72"/>
      <c r="H20" s="74"/>
      <c r="P20" s="76"/>
    </row>
    <row r="21" spans="1:16" ht="15" x14ac:dyDescent="0.25">
      <c r="A21" s="70"/>
      <c r="B21" s="71"/>
      <c r="C21"/>
      <c r="D21"/>
      <c r="E21"/>
      <c r="F21" s="72"/>
      <c r="H21" s="74"/>
      <c r="P21" s="76"/>
    </row>
    <row r="22" spans="1:16" ht="15" x14ac:dyDescent="0.25">
      <c r="A22" s="70">
        <v>311527</v>
      </c>
      <c r="B22" s="71" t="s">
        <v>357</v>
      </c>
      <c r="C22" t="str">
        <f>I18&amp;"/"&amp;J18</f>
        <v>/</v>
      </c>
      <c r="D22" t="s">
        <v>358</v>
      </c>
      <c r="E22">
        <v>2</v>
      </c>
      <c r="F22" s="72">
        <v>30</v>
      </c>
      <c r="P22" s="76"/>
    </row>
    <row r="23" spans="1:16" ht="15" x14ac:dyDescent="0.25">
      <c r="A23" s="70">
        <v>311527</v>
      </c>
      <c r="B23" s="71" t="s">
        <v>348</v>
      </c>
      <c r="C23" t="s">
        <v>349</v>
      </c>
      <c r="D23" t="s">
        <v>359</v>
      </c>
      <c r="E23">
        <v>1</v>
      </c>
      <c r="F23" s="72">
        <v>180</v>
      </c>
    </row>
    <row r="24" spans="1:16" ht="15" x14ac:dyDescent="0.25">
      <c r="A24" s="70">
        <v>311527</v>
      </c>
      <c r="B24" s="77" t="s">
        <v>348</v>
      </c>
      <c r="C24" t="s">
        <v>349</v>
      </c>
      <c r="D24" t="s">
        <v>360</v>
      </c>
      <c r="E24">
        <v>1</v>
      </c>
      <c r="F24" s="72">
        <v>180</v>
      </c>
    </row>
    <row r="25" spans="1:16" ht="15" x14ac:dyDescent="0.25">
      <c r="A25" s="70"/>
      <c r="B25" s="77"/>
      <c r="C25"/>
      <c r="D25"/>
      <c r="E25"/>
      <c r="F25" s="72"/>
    </row>
    <row r="26" spans="1:16" ht="15" x14ac:dyDescent="0.25">
      <c r="A26" s="70">
        <v>311528</v>
      </c>
      <c r="B26" s="77" t="s">
        <v>361</v>
      </c>
      <c r="C26" t="s">
        <v>349</v>
      </c>
      <c r="D26" t="s">
        <v>362</v>
      </c>
      <c r="E26">
        <v>1</v>
      </c>
      <c r="F26" s="72">
        <v>70</v>
      </c>
    </row>
    <row r="27" spans="1:16" ht="15" x14ac:dyDescent="0.25">
      <c r="A27" s="70"/>
      <c r="B27" s="71"/>
      <c r="C27"/>
      <c r="D27"/>
      <c r="E27"/>
      <c r="F27" s="72"/>
    </row>
    <row r="28" spans="1:16" ht="15" x14ac:dyDescent="0.25">
      <c r="A28" s="70"/>
      <c r="B28" s="71"/>
      <c r="C28"/>
      <c r="D28"/>
      <c r="E28"/>
      <c r="F28" s="72"/>
    </row>
    <row r="29" spans="1:16" ht="15" x14ac:dyDescent="0.25">
      <c r="A29" s="70"/>
      <c r="B29" s="71"/>
      <c r="C29"/>
      <c r="D29"/>
      <c r="E29"/>
      <c r="F29" s="72"/>
    </row>
    <row r="30" spans="1:16" ht="15" x14ac:dyDescent="0.25">
      <c r="A30" s="70"/>
      <c r="B30" s="71"/>
      <c r="C30"/>
      <c r="D30"/>
      <c r="E30"/>
      <c r="F30" s="72"/>
    </row>
    <row r="31" spans="1:16" ht="15" x14ac:dyDescent="0.25">
      <c r="A31"/>
      <c r="B31" s="71"/>
      <c r="C31"/>
      <c r="D31"/>
      <c r="E31"/>
      <c r="F31" s="72"/>
    </row>
    <row r="32" spans="1:16" ht="15" x14ac:dyDescent="0.25">
      <c r="A32"/>
      <c r="B32" s="71"/>
      <c r="C32"/>
      <c r="D32"/>
      <c r="E32"/>
      <c r="F32" s="72"/>
    </row>
    <row r="33" spans="1:7" ht="15" x14ac:dyDescent="0.25">
      <c r="A33"/>
      <c r="B33" s="71"/>
      <c r="C33"/>
      <c r="D33"/>
      <c r="E33"/>
      <c r="F33" s="72"/>
      <c r="G33" s="70" t="str">
        <f t="shared" ref="G33:G35" si="0">TRIM(D33)</f>
        <v/>
      </c>
    </row>
    <row r="34" spans="1:7" ht="15" x14ac:dyDescent="0.25">
      <c r="A34"/>
      <c r="B34" s="71"/>
      <c r="C34"/>
      <c r="D34"/>
      <c r="E34"/>
      <c r="F34" s="72"/>
      <c r="G34" s="70" t="str">
        <f t="shared" si="0"/>
        <v/>
      </c>
    </row>
    <row r="35" spans="1:7" ht="15" x14ac:dyDescent="0.25">
      <c r="A35"/>
      <c r="B35" s="71"/>
      <c r="C35"/>
      <c r="D35"/>
      <c r="E35"/>
      <c r="F35" s="72"/>
      <c r="G35" s="70" t="str">
        <f t="shared" si="0"/>
        <v/>
      </c>
    </row>
    <row r="36" spans="1:7" ht="15" x14ac:dyDescent="0.25">
      <c r="A36"/>
      <c r="B36" s="71"/>
      <c r="C36"/>
      <c r="D36"/>
      <c r="E36"/>
      <c r="F36" s="72"/>
    </row>
    <row r="37" spans="1:7" ht="15.75" thickBot="1" x14ac:dyDescent="0.3">
      <c r="A37"/>
      <c r="B37" s="71"/>
      <c r="C37"/>
      <c r="D37"/>
      <c r="E37"/>
      <c r="F37" s="78">
        <f>SUM(F3:F30)</f>
        <v>4516.7119999999995</v>
      </c>
    </row>
    <row r="38" spans="1:7" ht="15.75" thickTop="1" x14ac:dyDescent="0.25">
      <c r="A38"/>
      <c r="B38" s="71"/>
      <c r="C38"/>
      <c r="D38"/>
      <c r="E38"/>
      <c r="F38" s="79"/>
    </row>
    <row r="39" spans="1:7" ht="15" x14ac:dyDescent="0.25">
      <c r="A39"/>
      <c r="B39" s="71"/>
      <c r="C39"/>
      <c r="D39"/>
      <c r="E39"/>
      <c r="F39" s="72"/>
    </row>
  </sheetData>
  <pageMargins left="0.35433070866141736" right="0.15748031496062992" top="0.39370078740157483" bottom="0.39370078740157483" header="0.11811023622047245" footer="0.11811023622047245"/>
  <pageSetup paperSize="9" scale="82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Pay</vt:lpstr>
      <vt:lpstr>Summary</vt:lpstr>
      <vt:lpstr>Physical JAN-2015 - JAN-2015-D1</vt:lpstr>
      <vt:lpstr>Recharges</vt:lpstr>
      <vt:lpstr>Sch - Jan 15</vt:lpstr>
      <vt:lpstr>Pay!Print_Area</vt:lpstr>
      <vt:lpstr>'Physical JAN-2015 - JAN-2015-D1'!Print_Area</vt:lpstr>
      <vt:lpstr>Recharges!Print_Area</vt:lpstr>
      <vt:lpstr>'Sch - Jan 15'!Print_Area</vt:lpstr>
      <vt:lpstr>Summary!Print_Area</vt:lpstr>
      <vt:lpstr>'Sch - Jan 15'!Print_Titles</vt:lpstr>
    </vt:vector>
  </TitlesOfParts>
  <Company>Warner Music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Lam</dc:creator>
  <cp:lastModifiedBy>Cheryl Breindel</cp:lastModifiedBy>
  <cp:lastPrinted>2015-02-09T23:28:11Z</cp:lastPrinted>
  <dcterms:created xsi:type="dcterms:W3CDTF">2015-02-09T23:13:07Z</dcterms:created>
  <dcterms:modified xsi:type="dcterms:W3CDTF">2015-04-16T20:21:38Z</dcterms:modified>
</cp:coreProperties>
</file>