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528" windowWidth="15480" windowHeight="11328" tabRatio="751"/>
  </bookViews>
  <sheets>
    <sheet name="Summary" sheetId="3" r:id="rId1"/>
    <sheet name="Jul-Sep 14" sheetId="38" r:id="rId2"/>
    <sheet name="Recharges" sheetId="40" r:id="rId3"/>
  </sheets>
  <externalReferences>
    <externalReference r:id="rId4"/>
  </externalReferences>
  <definedNames>
    <definedName name="AMCStmntTotal">[1]AMCOS!$F$189</definedName>
    <definedName name="_xlnm.Print_Area" localSheetId="1">'Jul-Sep 14'!$A$1:$O$35</definedName>
    <definedName name="_xlnm.Print_Area" localSheetId="0">Summary!$A$1:$D$20</definedName>
  </definedNames>
  <calcPr calcId="145621"/>
</workbook>
</file>

<file path=xl/calcChain.xml><?xml version="1.0" encoding="utf-8"?>
<calcChain xmlns="http://schemas.openxmlformats.org/spreadsheetml/2006/main">
  <c r="J9" i="38" l="1"/>
  <c r="E34" i="38" l="1"/>
  <c r="G24" i="38"/>
  <c r="G25" i="38"/>
  <c r="J25" i="38"/>
  <c r="L25" i="38" s="1"/>
  <c r="M25" i="38" l="1"/>
  <c r="O25" i="38" s="1"/>
  <c r="N25" i="38"/>
  <c r="H25" i="38"/>
  <c r="G18" i="38" l="1"/>
  <c r="J18" i="38" s="1"/>
  <c r="G9" i="38"/>
  <c r="L9" i="38"/>
  <c r="H18" i="38" l="1"/>
  <c r="N18" i="38"/>
  <c r="L18" i="38"/>
  <c r="M9" i="38"/>
  <c r="N9" i="38"/>
  <c r="O9" i="38" s="1"/>
  <c r="H9" i="38"/>
  <c r="G26" i="38"/>
  <c r="J26" i="38" s="1"/>
  <c r="J24" i="38"/>
  <c r="G16" i="38"/>
  <c r="J16" i="38" s="1"/>
  <c r="L16" i="38" s="1"/>
  <c r="G15" i="38"/>
  <c r="J15" i="38" s="1"/>
  <c r="I34" i="38"/>
  <c r="F34" i="38"/>
  <c r="G8" i="38"/>
  <c r="J8" i="38" s="1"/>
  <c r="M18" i="38" l="1"/>
  <c r="O18" i="38" s="1"/>
  <c r="N24" i="38"/>
  <c r="H24" i="38"/>
  <c r="L24" i="38"/>
  <c r="L26" i="38"/>
  <c r="N26" i="38"/>
  <c r="H26" i="38"/>
  <c r="M16" i="38"/>
  <c r="N16" i="38"/>
  <c r="H16" i="38"/>
  <c r="L15" i="38"/>
  <c r="N15" i="38"/>
  <c r="H15" i="38"/>
  <c r="N8" i="38"/>
  <c r="H8" i="38"/>
  <c r="L8" i="38"/>
  <c r="G30" i="38"/>
  <c r="J30" i="38" s="1"/>
  <c r="L30" i="38" s="1"/>
  <c r="G31" i="38"/>
  <c r="J31" i="38" s="1"/>
  <c r="G20" i="38"/>
  <c r="J20" i="38" s="1"/>
  <c r="G12" i="38"/>
  <c r="J12" i="38" s="1"/>
  <c r="O16" i="38" l="1"/>
  <c r="M24" i="38"/>
  <c r="O24" i="38" s="1"/>
  <c r="M26" i="38"/>
  <c r="O26" i="38" s="1"/>
  <c r="M15" i="38"/>
  <c r="O15" i="38" s="1"/>
  <c r="H30" i="38"/>
  <c r="M8" i="38"/>
  <c r="N30" i="38"/>
  <c r="M30" i="38"/>
  <c r="L20" i="38"/>
  <c r="M20" i="38" s="1"/>
  <c r="N20" i="38"/>
  <c r="H20" i="38"/>
  <c r="L31" i="38"/>
  <c r="N31" i="38"/>
  <c r="H31" i="38"/>
  <c r="L12" i="38"/>
  <c r="M12" i="38" s="1"/>
  <c r="H12" i="38"/>
  <c r="N12" i="38"/>
  <c r="C9" i="40"/>
  <c r="C12" i="3" s="1"/>
  <c r="O30" i="38" l="1"/>
  <c r="O12" i="38"/>
  <c r="O8" i="38"/>
  <c r="O20" i="38"/>
  <c r="M31" i="38"/>
  <c r="O31" i="38" s="1"/>
  <c r="G29" i="38" l="1"/>
  <c r="J29" i="38" s="1"/>
  <c r="G21" i="38"/>
  <c r="J21" i="38" s="1"/>
  <c r="L21" i="38" s="1"/>
  <c r="G14" i="38"/>
  <c r="J14" i="38" s="1"/>
  <c r="G33" i="38"/>
  <c r="J33" i="38" s="1"/>
  <c r="G23" i="38"/>
  <c r="J23" i="38" s="1"/>
  <c r="L29" i="38" l="1"/>
  <c r="N29" i="38"/>
  <c r="H29" i="38"/>
  <c r="M21" i="38"/>
  <c r="N21" i="38"/>
  <c r="O21" i="38" s="1"/>
  <c r="H21" i="38"/>
  <c r="L14" i="38"/>
  <c r="N14" i="38"/>
  <c r="H14" i="38"/>
  <c r="L33" i="38"/>
  <c r="N33" i="38"/>
  <c r="H33" i="38"/>
  <c r="N23" i="38"/>
  <c r="H23" i="38"/>
  <c r="L23" i="38"/>
  <c r="G22" i="38"/>
  <c r="J22" i="38" s="1"/>
  <c r="G13" i="38"/>
  <c r="J13" i="38" s="1"/>
  <c r="M29" i="38" l="1"/>
  <c r="O29" i="38" s="1"/>
  <c r="M14" i="38"/>
  <c r="O14" i="38" s="1"/>
  <c r="M33" i="38"/>
  <c r="O33" i="38" s="1"/>
  <c r="M23" i="38"/>
  <c r="O23" i="38" s="1"/>
  <c r="L22" i="38"/>
  <c r="N22" i="38"/>
  <c r="H22" i="38"/>
  <c r="L13" i="38"/>
  <c r="N13" i="38"/>
  <c r="H13" i="38"/>
  <c r="G28" i="38"/>
  <c r="J28" i="38" s="1"/>
  <c r="G19" i="38"/>
  <c r="J19" i="38" s="1"/>
  <c r="G11" i="38"/>
  <c r="J11" i="38" s="1"/>
  <c r="L11" i="38" s="1"/>
  <c r="G32" i="38"/>
  <c r="J32" i="38" s="1"/>
  <c r="L32" i="38" s="1"/>
  <c r="M22" i="38" l="1"/>
  <c r="O22" i="38" s="1"/>
  <c r="M13" i="38"/>
  <c r="O13" i="38" s="1"/>
  <c r="L28" i="38"/>
  <c r="N28" i="38"/>
  <c r="H28" i="38"/>
  <c r="L19" i="38"/>
  <c r="N19" i="38"/>
  <c r="H19" i="38"/>
  <c r="M11" i="38"/>
  <c r="N11" i="38"/>
  <c r="H11" i="38"/>
  <c r="M32" i="38"/>
  <c r="N32" i="38"/>
  <c r="H32" i="38"/>
  <c r="G27" i="38"/>
  <c r="G17" i="38"/>
  <c r="J17" i="38" s="1"/>
  <c r="G10" i="38"/>
  <c r="J10" i="38" s="1"/>
  <c r="C11" i="3"/>
  <c r="C13" i="3" s="1"/>
  <c r="O32" i="38" l="1"/>
  <c r="G34" i="38"/>
  <c r="O11" i="38"/>
  <c r="M28" i="38"/>
  <c r="O28" i="38" s="1"/>
  <c r="M19" i="38"/>
  <c r="O19" i="38" s="1"/>
  <c r="J27" i="38"/>
  <c r="N27" i="38" s="1"/>
  <c r="J34" i="38" l="1"/>
  <c r="N10" i="38"/>
  <c r="L27" i="38"/>
  <c r="N17" i="38"/>
  <c r="L17" i="38"/>
  <c r="L10" i="38"/>
  <c r="H17" i="38"/>
  <c r="H10" i="38"/>
  <c r="H27" i="38"/>
  <c r="H34" i="38" l="1"/>
  <c r="L34" i="38"/>
  <c r="N34" i="38"/>
  <c r="M10" i="38"/>
  <c r="M27" i="38"/>
  <c r="O27" i="38" s="1"/>
  <c r="M17" i="38"/>
  <c r="M34" i="38" l="1"/>
  <c r="O10" i="38"/>
  <c r="O17" i="38"/>
  <c r="O34" i="38" l="1"/>
  <c r="C8" i="3" s="1"/>
  <c r="C16" i="3" s="1"/>
  <c r="E15" i="3"/>
  <c r="E16" i="3" s="1"/>
  <c r="F15" i="3"/>
  <c r="F16" i="3" s="1"/>
  <c r="G15" i="3"/>
  <c r="G16" i="3" s="1"/>
  <c r="H15" i="3"/>
  <c r="H16" i="3" s="1"/>
  <c r="O35" i="38" l="1"/>
</calcChain>
</file>

<file path=xl/sharedStrings.xml><?xml version="1.0" encoding="utf-8"?>
<sst xmlns="http://schemas.openxmlformats.org/spreadsheetml/2006/main" count="122" uniqueCount="57">
  <si>
    <t>Through</t>
  </si>
  <si>
    <t>Royalty Pay</t>
  </si>
  <si>
    <t>GSLR</t>
  </si>
  <si>
    <t>Check</t>
  </si>
  <si>
    <t>Net Distribution Proceeds After Warner Charges</t>
  </si>
  <si>
    <t>Deduct</t>
  </si>
  <si>
    <t>Distribution proceeds</t>
  </si>
  <si>
    <t>Artist</t>
  </si>
  <si>
    <t>Title</t>
  </si>
  <si>
    <t>Catalogue #</t>
  </si>
  <si>
    <t>Gross Sales</t>
  </si>
  <si>
    <t>Returns</t>
  </si>
  <si>
    <t>Discounts</t>
  </si>
  <si>
    <t>Net Sales</t>
  </si>
  <si>
    <t>Units</t>
  </si>
  <si>
    <t>Value</t>
  </si>
  <si>
    <t>PPD</t>
  </si>
  <si>
    <t xml:space="preserve">PPD </t>
  </si>
  <si>
    <t>per unit</t>
  </si>
  <si>
    <t>Total To Pay</t>
  </si>
  <si>
    <t xml:space="preserve">Physical </t>
  </si>
  <si>
    <t>NZD</t>
  </si>
  <si>
    <t xml:space="preserve">GST on </t>
  </si>
  <si>
    <t>Distribution</t>
  </si>
  <si>
    <t>FUTURE CLASSIC PTY LIMITED</t>
  </si>
  <si>
    <t>Period:</t>
  </si>
  <si>
    <t>Month</t>
  </si>
  <si>
    <t>Dist. Fee</t>
  </si>
  <si>
    <t>Copyright</t>
  </si>
  <si>
    <t>Future Classic P&amp;D Sales</t>
  </si>
  <si>
    <t>Flume</t>
  </si>
  <si>
    <t>FCL75CD</t>
  </si>
  <si>
    <t>Freight Recharges @ 0.57 p/unit</t>
  </si>
  <si>
    <t>Sales Less Deductions</t>
  </si>
  <si>
    <t>FCL84</t>
  </si>
  <si>
    <t>Jagwar Ma</t>
  </si>
  <si>
    <t>Howlin'</t>
  </si>
  <si>
    <t>FCL75LP</t>
  </si>
  <si>
    <t>FCL84LP</t>
  </si>
  <si>
    <t>Flume: Deluxe Edition</t>
  </si>
  <si>
    <t>FCL85</t>
  </si>
  <si>
    <t>List of Recharge Invoices excl GST</t>
  </si>
  <si>
    <t>Date</t>
  </si>
  <si>
    <t>Supplier &amp; Invoice Details</t>
  </si>
  <si>
    <t>Net Amnt</t>
  </si>
  <si>
    <t>Manufacturing Charges</t>
  </si>
  <si>
    <t>Flume &amp; Chet Faker</t>
  </si>
  <si>
    <t>Lockjaw EP</t>
  </si>
  <si>
    <t>FCL97</t>
  </si>
  <si>
    <t>FCL97LP</t>
  </si>
  <si>
    <t>Chet Faker</t>
  </si>
  <si>
    <t>Built On Glass</t>
  </si>
  <si>
    <t>FCL107CD</t>
  </si>
  <si>
    <t>FCL107LP</t>
  </si>
  <si>
    <t>3Q14 Quarter P&amp;D Accounting</t>
  </si>
  <si>
    <t>Jul-Sep 14</t>
  </si>
  <si>
    <t>Balance carried forward to next 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</si>
</sst>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#,##0.00_ ;[Red]\-#,##0.00\ "/>
    <numFmt numFmtId="167" formatCode="#,##0_ ;[Red]\-#,##0\ "/>
    <numFmt numFmtId="168" formatCode="0.0%"/>
  </numFmts>
  <fonts count="30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10"/>
      <name val="Calibri"/>
      <family val="2"/>
      <scheme val="minor"/>
    </font>
    <font>
      <b/>
      <u/>
      <sz val="12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0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9" fillId="0" borderId="0">
      <alignment vertical="top"/>
    </xf>
    <xf numFmtId="0" fontId="1" fillId="23" borderId="7" applyNumberFormat="0" applyFont="0" applyAlignment="0" applyProtection="0"/>
    <xf numFmtId="0" fontId="15" fillId="20" borderId="8" applyNumberFormat="0" applyAlignment="0" applyProtection="0"/>
    <xf numFmtId="9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9" fillId="0" borderId="0">
      <alignment vertical="top"/>
    </xf>
  </cellStyleXfs>
  <cellXfs count="96">
    <xf numFmtId="0" fontId="0" fillId="0" borderId="0" xfId="0"/>
    <xf numFmtId="0" fontId="20" fillId="0" borderId="0" xfId="0" applyFont="1"/>
    <xf numFmtId="40" fontId="20" fillId="0" borderId="0" xfId="0" applyNumberFormat="1" applyFont="1"/>
    <xf numFmtId="0" fontId="21" fillId="0" borderId="0" xfId="0" applyFont="1" applyAlignment="1">
      <alignment horizontal="left"/>
    </xf>
    <xf numFmtId="0" fontId="22" fillId="0" borderId="0" xfId="0" applyFont="1"/>
    <xf numFmtId="0" fontId="23" fillId="0" borderId="0" xfId="0" applyFont="1" applyAlignment="1">
      <alignment horizontal="left"/>
    </xf>
    <xf numFmtId="0" fontId="23" fillId="0" borderId="0" xfId="0" applyFont="1"/>
    <xf numFmtId="4" fontId="20" fillId="0" borderId="0" xfId="0" applyNumberFormat="1" applyFont="1"/>
    <xf numFmtId="0" fontId="20" fillId="0" borderId="0" xfId="0" applyFont="1" applyAlignment="1">
      <alignment horizontal="left"/>
    </xf>
    <xf numFmtId="49" fontId="20" fillId="0" borderId="0" xfId="42" applyNumberFormat="1" applyFont="1" applyAlignment="1">
      <alignment horizontal="left"/>
    </xf>
    <xf numFmtId="166" fontId="20" fillId="0" borderId="0" xfId="0" applyNumberFormat="1" applyFont="1" applyBorder="1"/>
    <xf numFmtId="166" fontId="24" fillId="0" borderId="0" xfId="39" applyNumberFormat="1" applyFont="1" applyBorder="1">
      <alignment vertical="top"/>
    </xf>
    <xf numFmtId="166" fontId="24" fillId="0" borderId="11" xfId="0" applyNumberFormat="1" applyFont="1" applyFill="1" applyBorder="1"/>
    <xf numFmtId="166" fontId="24" fillId="0" borderId="0" xfId="0" applyNumberFormat="1" applyFont="1" applyFill="1" applyBorder="1"/>
    <xf numFmtId="166" fontId="23" fillId="0" borderId="0" xfId="0" applyNumberFormat="1" applyFont="1" applyBorder="1"/>
    <xf numFmtId="0" fontId="20" fillId="24" borderId="0" xfId="0" applyNumberFormat="1" applyFont="1" applyFill="1" applyBorder="1"/>
    <xf numFmtId="0" fontId="20" fillId="24" borderId="0" xfId="0" applyFont="1" applyFill="1" applyBorder="1"/>
    <xf numFmtId="0" fontId="23" fillId="0" borderId="0" xfId="0" applyNumberFormat="1" applyFont="1" applyBorder="1" applyAlignment="1">
      <alignment horizontal="left"/>
    </xf>
    <xf numFmtId="164" fontId="23" fillId="0" borderId="12" xfId="29" applyFont="1" applyBorder="1"/>
    <xf numFmtId="0" fontId="23" fillId="0" borderId="0" xfId="0" applyFont="1" applyAlignment="1">
      <alignment horizontal="center"/>
    </xf>
    <xf numFmtId="0" fontId="20" fillId="24" borderId="0" xfId="0" applyFont="1" applyFill="1"/>
    <xf numFmtId="0" fontId="20" fillId="0" borderId="0" xfId="0" applyFont="1" applyBorder="1"/>
    <xf numFmtId="0" fontId="25" fillId="0" borderId="0" xfId="46" applyFont="1"/>
    <xf numFmtId="0" fontId="20" fillId="0" borderId="0" xfId="46" applyFont="1"/>
    <xf numFmtId="4" fontId="20" fillId="0" borderId="0" xfId="46" applyNumberFormat="1" applyFont="1"/>
    <xf numFmtId="0" fontId="26" fillId="26" borderId="0" xfId="46" applyFont="1" applyFill="1" applyAlignment="1">
      <alignment horizontal="center" vertical="center" wrapText="1"/>
    </xf>
    <xf numFmtId="4" fontId="26" fillId="26" borderId="0" xfId="46" applyNumberFormat="1" applyFont="1" applyFill="1" applyAlignment="1">
      <alignment horizontal="center" vertical="center" wrapText="1"/>
    </xf>
    <xf numFmtId="17" fontId="20" fillId="0" borderId="0" xfId="46" applyNumberFormat="1" applyFont="1" applyFill="1"/>
    <xf numFmtId="0" fontId="20" fillId="0" borderId="0" xfId="46" applyFont="1" applyFill="1" applyAlignment="1">
      <alignment horizontal="left"/>
    </xf>
    <xf numFmtId="43" fontId="20" fillId="0" borderId="0" xfId="47" applyFont="1" applyFill="1"/>
    <xf numFmtId="17" fontId="20" fillId="0" borderId="0" xfId="0" applyNumberFormat="1" applyFont="1" applyFill="1"/>
    <xf numFmtId="43" fontId="20" fillId="0" borderId="0" xfId="47" applyFont="1" applyFill="1" applyBorder="1"/>
    <xf numFmtId="0" fontId="20" fillId="0" borderId="0" xfId="46" applyFont="1" applyFill="1"/>
    <xf numFmtId="17" fontId="20" fillId="0" borderId="0" xfId="46" applyNumberFormat="1" applyFont="1"/>
    <xf numFmtId="164" fontId="20" fillId="0" borderId="12" xfId="29" applyFont="1" applyBorder="1"/>
    <xf numFmtId="0" fontId="27" fillId="0" borderId="0" xfId="46" applyFont="1"/>
    <xf numFmtId="166" fontId="20" fillId="0" borderId="0" xfId="46" applyNumberFormat="1" applyFont="1"/>
    <xf numFmtId="0" fontId="28" fillId="0" borderId="0" xfId="46" applyFont="1"/>
    <xf numFmtId="49" fontId="28" fillId="0" borderId="0" xfId="46" applyNumberFormat="1" applyFont="1" applyAlignment="1">
      <alignment horizontal="left"/>
    </xf>
    <xf numFmtId="166" fontId="20" fillId="0" borderId="0" xfId="46" applyNumberFormat="1" applyFont="1" applyFill="1"/>
    <xf numFmtId="0" fontId="20" fillId="0" borderId="0" xfId="46" applyFont="1" applyBorder="1"/>
    <xf numFmtId="0" fontId="20" fillId="0" borderId="0" xfId="46" applyFont="1" applyBorder="1" applyAlignment="1">
      <alignment horizontal="left"/>
    </xf>
    <xf numFmtId="166" fontId="20" fillId="0" borderId="0" xfId="46" applyNumberFormat="1" applyFont="1" applyBorder="1" applyAlignment="1">
      <alignment horizontal="center"/>
    </xf>
    <xf numFmtId="0" fontId="20" fillId="0" borderId="0" xfId="46" applyFont="1" applyFill="1" applyBorder="1" applyAlignment="1">
      <alignment horizontal="center"/>
    </xf>
    <xf numFmtId="0" fontId="20" fillId="0" borderId="0" xfId="46" applyFont="1" applyBorder="1" applyAlignment="1">
      <alignment horizontal="center"/>
    </xf>
    <xf numFmtId="0" fontId="20" fillId="0" borderId="11" xfId="46" applyFont="1" applyBorder="1"/>
    <xf numFmtId="166" fontId="20" fillId="0" borderId="11" xfId="46" applyNumberFormat="1" applyFont="1" applyBorder="1" applyAlignment="1">
      <alignment horizontal="center"/>
    </xf>
    <xf numFmtId="9" fontId="20" fillId="0" borderId="11" xfId="46" applyNumberFormat="1" applyFont="1" applyFill="1" applyBorder="1" applyAlignment="1">
      <alignment horizontal="center"/>
    </xf>
    <xf numFmtId="0" fontId="20" fillId="0" borderId="11" xfId="46" applyFont="1" applyBorder="1" applyAlignment="1">
      <alignment horizontal="center"/>
    </xf>
    <xf numFmtId="17" fontId="20" fillId="0" borderId="13" xfId="46" applyNumberFormat="1" applyFont="1" applyFill="1" applyBorder="1" applyAlignment="1">
      <alignment horizontal="left"/>
    </xf>
    <xf numFmtId="0" fontId="20" fillId="0" borderId="10" xfId="46" applyFont="1" applyFill="1" applyBorder="1"/>
    <xf numFmtId="49" fontId="20" fillId="0" borderId="10" xfId="46" applyNumberFormat="1" applyFont="1" applyFill="1" applyBorder="1" applyAlignment="1" applyProtection="1">
      <alignment horizontal="left"/>
      <protection locked="0"/>
    </xf>
    <xf numFmtId="167" fontId="20" fillId="25" borderId="10" xfId="46" applyNumberFormat="1" applyFont="1" applyFill="1" applyBorder="1"/>
    <xf numFmtId="167" fontId="20" fillId="0" borderId="10" xfId="46" applyNumberFormat="1" applyFont="1" applyFill="1" applyBorder="1"/>
    <xf numFmtId="166" fontId="20" fillId="0" borderId="10" xfId="46" applyNumberFormat="1" applyFont="1" applyFill="1" applyBorder="1"/>
    <xf numFmtId="166" fontId="20" fillId="25" borderId="10" xfId="46" applyNumberFormat="1" applyFont="1" applyFill="1" applyBorder="1" applyAlignment="1">
      <alignment horizontal="right"/>
    </xf>
    <xf numFmtId="166" fontId="20" fillId="0" borderId="10" xfId="46" applyNumberFormat="1" applyFont="1" applyFill="1" applyBorder="1" applyAlignment="1">
      <alignment horizontal="right"/>
    </xf>
    <xf numFmtId="43" fontId="20" fillId="0" borderId="10" xfId="47" applyFont="1" applyBorder="1"/>
    <xf numFmtId="165" fontId="20" fillId="0" borderId="10" xfId="28" applyFont="1" applyBorder="1"/>
    <xf numFmtId="43" fontId="20" fillId="0" borderId="14" xfId="47" applyFont="1" applyBorder="1"/>
    <xf numFmtId="10" fontId="20" fillId="0" borderId="0" xfId="46" applyNumberFormat="1" applyFont="1" applyBorder="1"/>
    <xf numFmtId="17" fontId="20" fillId="0" borderId="15" xfId="46" applyNumberFormat="1" applyFont="1" applyFill="1" applyBorder="1" applyAlignment="1">
      <alignment horizontal="left"/>
    </xf>
    <xf numFmtId="0" fontId="20" fillId="0" borderId="0" xfId="46" applyFont="1" applyFill="1" applyBorder="1"/>
    <xf numFmtId="49" fontId="20" fillId="0" borderId="0" xfId="46" applyNumberFormat="1" applyFont="1" applyFill="1" applyBorder="1" applyAlignment="1" applyProtection="1">
      <alignment horizontal="left"/>
      <protection locked="0"/>
    </xf>
    <xf numFmtId="167" fontId="20" fillId="25" borderId="0" xfId="46" applyNumberFormat="1" applyFont="1" applyFill="1" applyBorder="1"/>
    <xf numFmtId="167" fontId="20" fillId="0" borderId="0" xfId="46" applyNumberFormat="1" applyFont="1" applyFill="1" applyBorder="1"/>
    <xf numFmtId="166" fontId="20" fillId="0" borderId="0" xfId="46" applyNumberFormat="1" applyFont="1" applyFill="1" applyBorder="1"/>
    <xf numFmtId="166" fontId="20" fillId="25" borderId="0" xfId="46" applyNumberFormat="1" applyFont="1" applyFill="1" applyBorder="1" applyAlignment="1">
      <alignment horizontal="right"/>
    </xf>
    <xf numFmtId="166" fontId="20" fillId="0" borderId="0" xfId="46" applyNumberFormat="1" applyFont="1" applyFill="1" applyBorder="1" applyAlignment="1">
      <alignment horizontal="right"/>
    </xf>
    <xf numFmtId="43" fontId="20" fillId="0" borderId="0" xfId="47" applyFont="1" applyBorder="1"/>
    <xf numFmtId="165" fontId="20" fillId="0" borderId="0" xfId="28" applyFont="1" applyBorder="1"/>
    <xf numFmtId="43" fontId="20" fillId="0" borderId="16" xfId="47" applyFont="1" applyBorder="1"/>
    <xf numFmtId="166" fontId="20" fillId="0" borderId="0" xfId="46" applyNumberFormat="1" applyFont="1" applyBorder="1"/>
    <xf numFmtId="17" fontId="20" fillId="0" borderId="17" xfId="46" applyNumberFormat="1" applyFont="1" applyFill="1" applyBorder="1" applyAlignment="1">
      <alignment horizontal="left"/>
    </xf>
    <xf numFmtId="0" fontId="20" fillId="0" borderId="11" xfId="46" applyFont="1" applyFill="1" applyBorder="1"/>
    <xf numFmtId="49" fontId="20" fillId="0" borderId="11" xfId="46" applyNumberFormat="1" applyFont="1" applyFill="1" applyBorder="1" applyAlignment="1" applyProtection="1">
      <alignment horizontal="left"/>
      <protection locked="0"/>
    </xf>
    <xf numFmtId="167" fontId="20" fillId="25" borderId="11" xfId="46" applyNumberFormat="1" applyFont="1" applyFill="1" applyBorder="1"/>
    <xf numFmtId="167" fontId="20" fillId="0" borderId="11" xfId="46" applyNumberFormat="1" applyFont="1" applyFill="1" applyBorder="1"/>
    <xf numFmtId="166" fontId="20" fillId="0" borderId="11" xfId="46" applyNumberFormat="1" applyFont="1" applyFill="1" applyBorder="1"/>
    <xf numFmtId="166" fontId="20" fillId="25" borderId="11" xfId="46" applyNumberFormat="1" applyFont="1" applyFill="1" applyBorder="1" applyAlignment="1">
      <alignment horizontal="right"/>
    </xf>
    <xf numFmtId="166" fontId="20" fillId="0" borderId="11" xfId="46" applyNumberFormat="1" applyFont="1" applyFill="1" applyBorder="1" applyAlignment="1">
      <alignment horizontal="right"/>
    </xf>
    <xf numFmtId="43" fontId="20" fillId="0" borderId="11" xfId="47" applyFont="1" applyBorder="1"/>
    <xf numFmtId="165" fontId="20" fillId="0" borderId="11" xfId="28" applyFont="1" applyBorder="1"/>
    <xf numFmtId="43" fontId="20" fillId="0" borderId="18" xfId="47" applyFont="1" applyBorder="1"/>
    <xf numFmtId="165" fontId="20" fillId="0" borderId="14" xfId="28" applyFont="1" applyBorder="1"/>
    <xf numFmtId="165" fontId="20" fillId="0" borderId="16" xfId="28" applyFont="1" applyBorder="1"/>
    <xf numFmtId="167" fontId="20" fillId="0" borderId="10" xfId="46" applyNumberFormat="1" applyFont="1" applyBorder="1"/>
    <xf numFmtId="166" fontId="20" fillId="0" borderId="10" xfId="46" applyNumberFormat="1" applyFont="1" applyBorder="1"/>
    <xf numFmtId="165" fontId="20" fillId="0" borderId="10" xfId="47" applyNumberFormat="1" applyFont="1" applyBorder="1"/>
    <xf numFmtId="168" fontId="20" fillId="0" borderId="0" xfId="42" applyNumberFormat="1" applyFont="1"/>
    <xf numFmtId="43" fontId="20" fillId="0" borderId="0" xfId="46" applyNumberFormat="1" applyFont="1" applyFill="1"/>
    <xf numFmtId="166" fontId="29" fillId="0" borderId="0" xfId="46" applyNumberFormat="1" applyFont="1" applyBorder="1"/>
    <xf numFmtId="0" fontId="29" fillId="0" borderId="0" xfId="46" applyFont="1"/>
    <xf numFmtId="8" fontId="20" fillId="0" borderId="0" xfId="46" applyNumberFormat="1" applyFont="1"/>
    <xf numFmtId="166" fontId="24" fillId="0" borderId="0" xfId="46" applyNumberFormat="1" applyFont="1"/>
    <xf numFmtId="166" fontId="24" fillId="0" borderId="11" xfId="39" applyNumberFormat="1" applyFont="1" applyBorder="1">
      <alignment vertical="top"/>
    </xf>
  </cellXfs>
  <cellStyles count="50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47"/>
    <cellStyle name="Currency" xfId="29" builtinId="4"/>
    <cellStyle name="Currency 2" xfId="48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46"/>
    <cellStyle name="Normal_J Williams - Digital Oct08" xfId="39"/>
    <cellStyle name="Note" xfId="40" builtinId="10" customBuiltin="1"/>
    <cellStyle name="Output" xfId="41" builtinId="21" customBuiltin="1"/>
    <cellStyle name="Percent" xfId="42" builtinId="5"/>
    <cellStyle name="Style 1" xfId="49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INANCE\Royalties\Copyright-Artist\CR_Q4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NON AMCOS"/>
      <sheetName val="AMCOS"/>
      <sheetName val="AMCOS PAYSHEET"/>
      <sheetName val="ACTUAL_AMCOS BREAKDOWN"/>
      <sheetName val="ACTUAL_AMCOS PAYSHEET"/>
      <sheetName val="WHT Rates"/>
      <sheetName val="Amendments"/>
      <sheetName val="Worksheet from R Mallet"/>
    </sheetNames>
    <sheetDataSet>
      <sheetData sheetId="0"/>
      <sheetData sheetId="1"/>
      <sheetData sheetId="2">
        <row r="189">
          <cell r="F189">
            <v>536517.13000000012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Normal="100" workbookViewId="0">
      <selection activeCell="B26" sqref="B26"/>
    </sheetView>
  </sheetViews>
  <sheetFormatPr defaultColWidth="9.109375" defaultRowHeight="13.8" x14ac:dyDescent="0.3"/>
  <cols>
    <col min="1" max="1" width="17.44140625" style="1" customWidth="1"/>
    <col min="2" max="2" width="33" style="1" customWidth="1"/>
    <col min="3" max="3" width="14.88671875" style="1" bestFit="1" customWidth="1"/>
    <col min="4" max="4" width="9.109375" style="1" customWidth="1"/>
    <col min="5" max="5" width="14.33203125" style="1" hidden="1" customWidth="1"/>
    <col min="6" max="8" width="0" style="1" hidden="1" customWidth="1"/>
    <col min="9" max="16384" width="9.109375" style="1"/>
  </cols>
  <sheetData>
    <row r="1" spans="1:8" x14ac:dyDescent="0.3">
      <c r="B1" s="2"/>
      <c r="C1" s="2"/>
    </row>
    <row r="2" spans="1:8" ht="18" x14ac:dyDescent="0.35">
      <c r="A2" s="3" t="s">
        <v>24</v>
      </c>
      <c r="B2" s="2"/>
      <c r="C2" s="2"/>
    </row>
    <row r="3" spans="1:8" ht="12.75" customHeight="1" x14ac:dyDescent="0.35">
      <c r="A3" s="4"/>
      <c r="B3" s="2"/>
      <c r="C3" s="2"/>
    </row>
    <row r="4" spans="1:8" x14ac:dyDescent="0.3">
      <c r="A4" s="5" t="s">
        <v>54</v>
      </c>
      <c r="B4" s="2"/>
      <c r="C4" s="2"/>
    </row>
    <row r="6" spans="1:8" x14ac:dyDescent="0.3">
      <c r="A6" s="6" t="s">
        <v>4</v>
      </c>
      <c r="E6" s="7"/>
    </row>
    <row r="7" spans="1:8" x14ac:dyDescent="0.3">
      <c r="E7" s="7"/>
    </row>
    <row r="8" spans="1:8" x14ac:dyDescent="0.3">
      <c r="A8" s="6" t="s">
        <v>20</v>
      </c>
      <c r="B8" s="8" t="s">
        <v>33</v>
      </c>
      <c r="C8" s="95">
        <f>+'Jul-Sep 14'!O34</f>
        <v>-3799.3999999999996</v>
      </c>
      <c r="E8" s="7"/>
    </row>
    <row r="9" spans="1:8" ht="13.8" customHeight="1" x14ac:dyDescent="0.3">
      <c r="B9" s="9"/>
      <c r="E9" s="7"/>
    </row>
    <row r="10" spans="1:8" x14ac:dyDescent="0.3">
      <c r="B10" s="9"/>
      <c r="C10" s="10"/>
      <c r="E10" s="7"/>
    </row>
    <row r="11" spans="1:8" x14ac:dyDescent="0.3">
      <c r="A11" s="6" t="s">
        <v>5</v>
      </c>
      <c r="B11" s="1" t="s">
        <v>32</v>
      </c>
      <c r="C11" s="11">
        <f>-'Jul-Sep 14'!E34*0.57</f>
        <v>-4.5599999999999996</v>
      </c>
      <c r="E11" s="7"/>
    </row>
    <row r="12" spans="1:8" x14ac:dyDescent="0.3">
      <c r="A12" s="6"/>
      <c r="B12" s="1" t="s">
        <v>45</v>
      </c>
      <c r="C12" s="12">
        <f>-Recharges!C9</f>
        <v>0</v>
      </c>
      <c r="E12" s="7"/>
    </row>
    <row r="13" spans="1:8" x14ac:dyDescent="0.3">
      <c r="A13" s="6"/>
      <c r="C13" s="13">
        <f>SUM(C11:C12)</f>
        <v>-4.5599999999999996</v>
      </c>
      <c r="E13" s="7"/>
    </row>
    <row r="14" spans="1:8" x14ac:dyDescent="0.3">
      <c r="A14" s="6"/>
      <c r="C14" s="14"/>
      <c r="E14" s="7"/>
    </row>
    <row r="15" spans="1:8" x14ac:dyDescent="0.3">
      <c r="A15" s="6"/>
      <c r="C15" s="14"/>
      <c r="E15" s="15" t="e">
        <f>IF(AND(#REF!&lt;0,#REF!&gt;=0),"AMOUNT USED TO RECOUP","  ")</f>
        <v>#REF!</v>
      </c>
      <c r="F15" s="16" t="e">
        <f>IF(AND(#REF!&lt;0,#REF!&lt;0),"ADD TO ADVANCE BALANCE","  ")</f>
        <v>#REF!</v>
      </c>
      <c r="G15" s="16" t="e">
        <f>IF(AND(#REF!&gt;=0,#REF!&gt;=0),"CHEQUE PAYABLE","  ")</f>
        <v>#REF!</v>
      </c>
      <c r="H15" s="16" t="e">
        <f>IF(AND(#REF!&gt;=0,#REF!&lt;0),"INVOICE PAYABLE","  ")</f>
        <v>#REF!</v>
      </c>
    </row>
    <row r="16" spans="1:8" ht="14.4" thickBot="1" x14ac:dyDescent="0.35">
      <c r="A16" s="17" t="s">
        <v>19</v>
      </c>
      <c r="B16" s="6" t="s">
        <v>6</v>
      </c>
      <c r="C16" s="18">
        <f>+C8+C13</f>
        <v>-3803.9599999999996</v>
      </c>
      <c r="D16" s="19" t="s">
        <v>21</v>
      </c>
      <c r="E16" s="16" t="e">
        <f>IF(E15="AMOUNT USED TO RECOUP","  ","  ")</f>
        <v>#REF!</v>
      </c>
      <c r="F16" s="16" t="e">
        <f>IF(F15="ADD TO ADVANCE BALANCE","  ","  ")</f>
        <v>#REF!</v>
      </c>
      <c r="G16" s="20" t="e">
        <f>IF(G15="CHEQUE PAYABLE","GST","  ")</f>
        <v>#REF!</v>
      </c>
      <c r="H16" s="20" t="e">
        <f>IF(H15="INVOICE PAYABLE","GST","  ")</f>
        <v>#REF!</v>
      </c>
    </row>
    <row r="17" spans="1:6" ht="14.4" thickTop="1" x14ac:dyDescent="0.3">
      <c r="A17" s="6"/>
      <c r="B17" s="1" t="s">
        <v>56</v>
      </c>
      <c r="C17" s="14"/>
      <c r="E17" s="21"/>
      <c r="F17" s="21"/>
    </row>
    <row r="18" spans="1:6" x14ac:dyDescent="0.3">
      <c r="B18" s="6"/>
      <c r="C18" s="10"/>
    </row>
    <row r="19" spans="1:6" x14ac:dyDescent="0.3">
      <c r="B19" s="6"/>
      <c r="C19" s="10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11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85"/>
  <sheetViews>
    <sheetView zoomScaleNormal="100" workbookViewId="0">
      <pane ySplit="7" topLeftCell="A8" activePane="bottomLeft" state="frozen"/>
      <selection pane="bottomLeft" activeCell="B29" sqref="B29"/>
    </sheetView>
  </sheetViews>
  <sheetFormatPr defaultColWidth="9.109375" defaultRowHeight="13.8" x14ac:dyDescent="0.3"/>
  <cols>
    <col min="1" max="1" width="9.44140625" style="23" customWidth="1"/>
    <col min="2" max="2" width="17.44140625" style="23" bestFit="1" customWidth="1"/>
    <col min="3" max="3" width="18.77734375" style="23" bestFit="1" customWidth="1"/>
    <col min="4" max="4" width="11.109375" style="23" bestFit="1" customWidth="1"/>
    <col min="5" max="7" width="10.88671875" style="36" customWidth="1"/>
    <col min="8" max="8" width="10.44140625" style="36" bestFit="1" customWidth="1"/>
    <col min="9" max="9" width="13.5546875" style="36" customWidth="1"/>
    <col min="10" max="10" width="12.33203125" style="36" customWidth="1"/>
    <col min="11" max="11" width="10.44140625" style="36" customWidth="1"/>
    <col min="12" max="12" width="12.44140625" style="23" customWidth="1"/>
    <col min="13" max="14" width="10.44140625" style="23" customWidth="1"/>
    <col min="15" max="15" width="14.44140625" style="23" customWidth="1"/>
    <col min="16" max="16384" width="9.109375" style="23"/>
  </cols>
  <sheetData>
    <row r="1" spans="1:18" ht="21" x14ac:dyDescent="0.4">
      <c r="A1" s="35" t="s">
        <v>29</v>
      </c>
      <c r="B1" s="35"/>
    </row>
    <row r="2" spans="1:18" ht="15" customHeight="1" x14ac:dyDescent="0.3"/>
    <row r="3" spans="1:18" ht="15" customHeight="1" x14ac:dyDescent="0.3">
      <c r="A3" s="37" t="s">
        <v>25</v>
      </c>
      <c r="B3" s="38" t="s">
        <v>55</v>
      </c>
      <c r="D3" s="37"/>
    </row>
    <row r="4" spans="1:18" ht="15" customHeight="1" x14ac:dyDescent="0.3">
      <c r="A4" s="37"/>
      <c r="B4" s="37"/>
      <c r="C4" s="38"/>
      <c r="D4" s="37"/>
      <c r="E4" s="39"/>
      <c r="F4" s="39"/>
      <c r="G4" s="39"/>
      <c r="L4" s="36"/>
      <c r="M4" s="36"/>
      <c r="N4" s="36"/>
    </row>
    <row r="5" spans="1:18" ht="15" customHeight="1" x14ac:dyDescent="0.3"/>
    <row r="6" spans="1:18" s="40" customFormat="1" ht="15" customHeight="1" x14ac:dyDescent="0.3">
      <c r="A6" s="40" t="s">
        <v>26</v>
      </c>
      <c r="B6" s="41" t="s">
        <v>7</v>
      </c>
      <c r="C6" s="41" t="s">
        <v>8</v>
      </c>
      <c r="D6" s="41" t="s">
        <v>9</v>
      </c>
      <c r="E6" s="42" t="s">
        <v>10</v>
      </c>
      <c r="F6" s="42" t="s">
        <v>11</v>
      </c>
      <c r="G6" s="42" t="s">
        <v>2</v>
      </c>
      <c r="H6" s="42" t="s">
        <v>12</v>
      </c>
      <c r="I6" s="42" t="s">
        <v>13</v>
      </c>
      <c r="J6" s="42" t="s">
        <v>16</v>
      </c>
      <c r="K6" s="42" t="s">
        <v>17</v>
      </c>
      <c r="L6" s="43" t="s">
        <v>27</v>
      </c>
      <c r="M6" s="43" t="s">
        <v>22</v>
      </c>
      <c r="N6" s="43" t="s">
        <v>28</v>
      </c>
      <c r="O6" s="44" t="s">
        <v>1</v>
      </c>
    </row>
    <row r="7" spans="1:18" s="40" customFormat="1" ht="15" customHeight="1" x14ac:dyDescent="0.3">
      <c r="A7" s="45"/>
      <c r="B7" s="45"/>
      <c r="C7" s="45"/>
      <c r="D7" s="45"/>
      <c r="E7" s="46" t="s">
        <v>14</v>
      </c>
      <c r="F7" s="46" t="s">
        <v>14</v>
      </c>
      <c r="G7" s="46" t="s">
        <v>14</v>
      </c>
      <c r="H7" s="46" t="s">
        <v>15</v>
      </c>
      <c r="I7" s="46" t="s">
        <v>15</v>
      </c>
      <c r="J7" s="46" t="s">
        <v>15</v>
      </c>
      <c r="K7" s="46" t="s">
        <v>18</v>
      </c>
      <c r="L7" s="47">
        <v>0.15</v>
      </c>
      <c r="M7" s="47" t="s">
        <v>23</v>
      </c>
      <c r="N7" s="47">
        <v>0.08</v>
      </c>
      <c r="O7" s="48" t="s">
        <v>0</v>
      </c>
    </row>
    <row r="8" spans="1:18" s="40" customFormat="1" ht="15" customHeight="1" x14ac:dyDescent="0.3">
      <c r="A8" s="49">
        <v>41821</v>
      </c>
      <c r="B8" s="50" t="s">
        <v>50</v>
      </c>
      <c r="C8" s="50" t="s">
        <v>51</v>
      </c>
      <c r="D8" s="51" t="s">
        <v>52</v>
      </c>
      <c r="E8" s="52">
        <v>0</v>
      </c>
      <c r="F8" s="52">
        <v>0</v>
      </c>
      <c r="G8" s="53">
        <f t="shared" ref="G8" si="0">+E8-F8</f>
        <v>0</v>
      </c>
      <c r="H8" s="54">
        <f t="shared" ref="H8" si="1">I8-J8</f>
        <v>0</v>
      </c>
      <c r="I8" s="55">
        <v>0</v>
      </c>
      <c r="J8" s="56">
        <f t="shared" ref="J8:J9" si="2">K8*G8</f>
        <v>0</v>
      </c>
      <c r="K8" s="56">
        <v>15.85</v>
      </c>
      <c r="L8" s="58">
        <f t="shared" ref="L8" si="3">ROUND(0.15*(J8),2)</f>
        <v>0</v>
      </c>
      <c r="M8" s="58">
        <f t="shared" ref="M8" si="4">ROUND(L8*0.15,2)</f>
        <v>0</v>
      </c>
      <c r="N8" s="58">
        <f t="shared" ref="N8" si="5">ROUND(J8*8%,2)</f>
        <v>0</v>
      </c>
      <c r="O8" s="84">
        <f t="shared" ref="O8" si="6">ROUND(I8-L8-M8-N8,2)</f>
        <v>0</v>
      </c>
      <c r="R8" s="60"/>
    </row>
    <row r="9" spans="1:18" s="40" customFormat="1" ht="15" customHeight="1" x14ac:dyDescent="0.3">
      <c r="A9" s="61"/>
      <c r="B9" s="62" t="s">
        <v>50</v>
      </c>
      <c r="C9" s="62" t="s">
        <v>51</v>
      </c>
      <c r="D9" s="63" t="s">
        <v>53</v>
      </c>
      <c r="E9" s="64">
        <v>0</v>
      </c>
      <c r="F9" s="64">
        <v>0</v>
      </c>
      <c r="G9" s="65">
        <f t="shared" ref="G9" si="7">+E9-F9</f>
        <v>0</v>
      </c>
      <c r="H9" s="66">
        <f t="shared" ref="H9" si="8">I9-J9</f>
        <v>0</v>
      </c>
      <c r="I9" s="67">
        <v>0</v>
      </c>
      <c r="J9" s="68">
        <f t="shared" si="2"/>
        <v>0</v>
      </c>
      <c r="K9" s="68">
        <v>15.85</v>
      </c>
      <c r="L9" s="70">
        <f t="shared" ref="L9" si="9">ROUND(0.15*(J9),2)</f>
        <v>0</v>
      </c>
      <c r="M9" s="70">
        <f t="shared" ref="M9" si="10">ROUND(L9*0.15,2)</f>
        <v>0</v>
      </c>
      <c r="N9" s="70">
        <f t="shared" ref="N9" si="11">ROUND(J9*8%,2)</f>
        <v>0</v>
      </c>
      <c r="O9" s="85">
        <f t="shared" ref="O9" si="12">ROUND(I9-L9-M9-N9,2)</f>
        <v>0</v>
      </c>
      <c r="R9" s="60"/>
    </row>
    <row r="10" spans="1:18" s="40" customFormat="1" ht="15" customHeight="1" x14ac:dyDescent="0.3">
      <c r="A10" s="61"/>
      <c r="B10" s="62" t="s">
        <v>30</v>
      </c>
      <c r="C10" s="62" t="s">
        <v>30</v>
      </c>
      <c r="D10" s="63" t="s">
        <v>31</v>
      </c>
      <c r="E10" s="64">
        <v>0</v>
      </c>
      <c r="F10" s="64">
        <v>0</v>
      </c>
      <c r="G10" s="65">
        <f t="shared" ref="G10:G33" si="13">+E10-F10</f>
        <v>0</v>
      </c>
      <c r="H10" s="66">
        <f t="shared" ref="H10:H33" si="14">I10-J10</f>
        <v>0</v>
      </c>
      <c r="I10" s="67">
        <v>0</v>
      </c>
      <c r="J10" s="68">
        <f t="shared" ref="J10:J33" si="15">K10*G10</f>
        <v>0</v>
      </c>
      <c r="K10" s="68">
        <v>11.4</v>
      </c>
      <c r="L10" s="69">
        <f t="shared" ref="L10:L33" si="16">ROUND(0.15*(J10),2)</f>
        <v>0</v>
      </c>
      <c r="M10" s="70">
        <f t="shared" ref="M10:M33" si="17">ROUND(L10*0.15,2)</f>
        <v>0</v>
      </c>
      <c r="N10" s="70">
        <f t="shared" ref="N10:N33" si="18">ROUND(J10*8%,2)</f>
        <v>0</v>
      </c>
      <c r="O10" s="71">
        <f t="shared" ref="O10:O33" si="19">ROUND(I10-L10-M10-N10,2)</f>
        <v>0</v>
      </c>
      <c r="R10" s="60"/>
    </row>
    <row r="11" spans="1:18" s="40" customFormat="1" ht="15" customHeight="1" x14ac:dyDescent="0.3">
      <c r="A11" s="61"/>
      <c r="B11" s="62" t="s">
        <v>30</v>
      </c>
      <c r="C11" s="62" t="s">
        <v>30</v>
      </c>
      <c r="D11" s="63" t="s">
        <v>37</v>
      </c>
      <c r="E11" s="64">
        <v>0</v>
      </c>
      <c r="F11" s="64">
        <v>0</v>
      </c>
      <c r="G11" s="65">
        <f t="shared" si="13"/>
        <v>0</v>
      </c>
      <c r="H11" s="66">
        <f t="shared" si="14"/>
        <v>0</v>
      </c>
      <c r="I11" s="67">
        <v>0</v>
      </c>
      <c r="J11" s="68">
        <f t="shared" si="15"/>
        <v>0</v>
      </c>
      <c r="K11" s="68">
        <v>22.5</v>
      </c>
      <c r="L11" s="69">
        <f t="shared" si="16"/>
        <v>0</v>
      </c>
      <c r="M11" s="70">
        <f t="shared" si="17"/>
        <v>0</v>
      </c>
      <c r="N11" s="70">
        <f t="shared" si="18"/>
        <v>0</v>
      </c>
      <c r="O11" s="71">
        <f t="shared" si="19"/>
        <v>0</v>
      </c>
      <c r="R11" s="60"/>
    </row>
    <row r="12" spans="1:18" s="40" customFormat="1" ht="15" customHeight="1" x14ac:dyDescent="0.3">
      <c r="A12" s="61"/>
      <c r="B12" s="62" t="s">
        <v>30</v>
      </c>
      <c r="C12" s="62" t="s">
        <v>39</v>
      </c>
      <c r="D12" s="63" t="s">
        <v>40</v>
      </c>
      <c r="E12" s="64">
        <v>0</v>
      </c>
      <c r="F12" s="64">
        <v>0</v>
      </c>
      <c r="G12" s="65">
        <f>+E12-F12</f>
        <v>0</v>
      </c>
      <c r="H12" s="66">
        <f>I12-J12</f>
        <v>0</v>
      </c>
      <c r="I12" s="67">
        <v>0</v>
      </c>
      <c r="J12" s="68">
        <f>K12*G12</f>
        <v>0</v>
      </c>
      <c r="K12" s="68">
        <v>22.5</v>
      </c>
      <c r="L12" s="70">
        <f>ROUND(0.15*(J12),2)</f>
        <v>0</v>
      </c>
      <c r="M12" s="70">
        <f t="shared" ref="M12" si="20">ROUND(L12*0.15,2)</f>
        <v>0</v>
      </c>
      <c r="N12" s="70">
        <f>ROUND(J12*8%,2)</f>
        <v>0</v>
      </c>
      <c r="O12" s="85">
        <f>ROUND(I12-L12-M12-N12,2)</f>
        <v>0</v>
      </c>
      <c r="R12" s="60"/>
    </row>
    <row r="13" spans="1:18" s="40" customFormat="1" ht="15" customHeight="1" x14ac:dyDescent="0.3">
      <c r="A13" s="61"/>
      <c r="B13" s="62" t="s">
        <v>35</v>
      </c>
      <c r="C13" s="62" t="s">
        <v>36</v>
      </c>
      <c r="D13" s="63" t="s">
        <v>34</v>
      </c>
      <c r="E13" s="64">
        <v>0</v>
      </c>
      <c r="F13" s="64">
        <v>0</v>
      </c>
      <c r="G13" s="65">
        <f t="shared" ref="G13:G15" si="21">+E13-F13</f>
        <v>0</v>
      </c>
      <c r="H13" s="66">
        <f t="shared" ref="H13:H15" si="22">I13-J13</f>
        <v>0</v>
      </c>
      <c r="I13" s="67">
        <v>0</v>
      </c>
      <c r="J13" s="68">
        <f t="shared" ref="J13:J15" si="23">K13*G13</f>
        <v>0</v>
      </c>
      <c r="K13" s="68">
        <v>15.85</v>
      </c>
      <c r="L13" s="69">
        <f t="shared" ref="L13:L15" si="24">ROUND(0.15*(J13),2)</f>
        <v>0</v>
      </c>
      <c r="M13" s="70">
        <f t="shared" si="17"/>
        <v>0</v>
      </c>
      <c r="N13" s="70">
        <f t="shared" ref="N13:N15" si="25">ROUND(J13*8%,2)</f>
        <v>0</v>
      </c>
      <c r="O13" s="71">
        <f t="shared" ref="O13:O15" si="26">ROUND(I13-L13-M13-N13,2)</f>
        <v>0</v>
      </c>
      <c r="P13" s="72"/>
      <c r="R13" s="60"/>
    </row>
    <row r="14" spans="1:18" s="40" customFormat="1" ht="15" customHeight="1" x14ac:dyDescent="0.3">
      <c r="A14" s="73"/>
      <c r="B14" s="74" t="s">
        <v>35</v>
      </c>
      <c r="C14" s="74" t="s">
        <v>36</v>
      </c>
      <c r="D14" s="75" t="s">
        <v>38</v>
      </c>
      <c r="E14" s="76">
        <v>0</v>
      </c>
      <c r="F14" s="76">
        <v>0</v>
      </c>
      <c r="G14" s="77">
        <f t="shared" si="21"/>
        <v>0</v>
      </c>
      <c r="H14" s="78">
        <f t="shared" si="22"/>
        <v>0</v>
      </c>
      <c r="I14" s="79">
        <v>0</v>
      </c>
      <c r="J14" s="80">
        <f t="shared" si="23"/>
        <v>0</v>
      </c>
      <c r="K14" s="80">
        <v>28</v>
      </c>
      <c r="L14" s="81">
        <f t="shared" si="24"/>
        <v>0</v>
      </c>
      <c r="M14" s="82">
        <f t="shared" si="17"/>
        <v>0</v>
      </c>
      <c r="N14" s="82">
        <f t="shared" si="25"/>
        <v>0</v>
      </c>
      <c r="O14" s="83">
        <f t="shared" si="26"/>
        <v>0</v>
      </c>
      <c r="P14" s="72"/>
      <c r="R14" s="60"/>
    </row>
    <row r="15" spans="1:18" s="40" customFormat="1" ht="15" customHeight="1" x14ac:dyDescent="0.3">
      <c r="A15" s="61">
        <v>41852</v>
      </c>
      <c r="B15" s="50" t="s">
        <v>50</v>
      </c>
      <c r="C15" s="50" t="s">
        <v>51</v>
      </c>
      <c r="D15" s="51" t="s">
        <v>52</v>
      </c>
      <c r="E15" s="52">
        <v>1</v>
      </c>
      <c r="F15" s="52">
        <v>0</v>
      </c>
      <c r="G15" s="53">
        <f t="shared" si="21"/>
        <v>1</v>
      </c>
      <c r="H15" s="54">
        <f t="shared" si="22"/>
        <v>0</v>
      </c>
      <c r="I15" s="55">
        <v>15.85</v>
      </c>
      <c r="J15" s="56">
        <f t="shared" si="23"/>
        <v>15.85</v>
      </c>
      <c r="K15" s="56">
        <v>15.85</v>
      </c>
      <c r="L15" s="57">
        <f t="shared" si="24"/>
        <v>2.38</v>
      </c>
      <c r="M15" s="58">
        <f t="shared" si="17"/>
        <v>0.36</v>
      </c>
      <c r="N15" s="58">
        <f t="shared" si="25"/>
        <v>1.27</v>
      </c>
      <c r="O15" s="59">
        <f t="shared" si="26"/>
        <v>11.84</v>
      </c>
      <c r="R15" s="60"/>
    </row>
    <row r="16" spans="1:18" s="40" customFormat="1" ht="15" customHeight="1" x14ac:dyDescent="0.3">
      <c r="A16" s="61"/>
      <c r="B16" s="62" t="s">
        <v>50</v>
      </c>
      <c r="C16" s="62" t="s">
        <v>51</v>
      </c>
      <c r="D16" s="63" t="s">
        <v>53</v>
      </c>
      <c r="E16" s="64">
        <v>2</v>
      </c>
      <c r="F16" s="64">
        <v>0</v>
      </c>
      <c r="G16" s="65">
        <f t="shared" ref="G16" si="27">+E16-F16</f>
        <v>2</v>
      </c>
      <c r="H16" s="66">
        <f t="shared" ref="H16" si="28">I16-J16</f>
        <v>0</v>
      </c>
      <c r="I16" s="67">
        <v>52</v>
      </c>
      <c r="J16" s="68">
        <f t="shared" ref="J16" si="29">K16*G16</f>
        <v>52</v>
      </c>
      <c r="K16" s="68">
        <v>26</v>
      </c>
      <c r="L16" s="69">
        <f t="shared" ref="L16" si="30">ROUND(0.15*(J16),2)</f>
        <v>7.8</v>
      </c>
      <c r="M16" s="70">
        <f t="shared" ref="M16" si="31">ROUND(L16*0.15,2)</f>
        <v>1.17</v>
      </c>
      <c r="N16" s="70">
        <f t="shared" ref="N16" si="32">ROUND(J16*8%,2)</f>
        <v>4.16</v>
      </c>
      <c r="O16" s="71">
        <f t="shared" ref="O16" si="33">ROUND(I16-L16-M16-N16,2)</f>
        <v>38.869999999999997</v>
      </c>
      <c r="R16" s="60"/>
    </row>
    <row r="17" spans="1:18" s="40" customFormat="1" ht="15" customHeight="1" x14ac:dyDescent="0.3">
      <c r="A17" s="61"/>
      <c r="B17" s="62" t="s">
        <v>30</v>
      </c>
      <c r="C17" s="62" t="s">
        <v>30</v>
      </c>
      <c r="D17" s="63" t="s">
        <v>31</v>
      </c>
      <c r="E17" s="64">
        <v>1</v>
      </c>
      <c r="F17" s="64">
        <v>0</v>
      </c>
      <c r="G17" s="65">
        <f t="shared" si="13"/>
        <v>1</v>
      </c>
      <c r="H17" s="66">
        <f t="shared" si="14"/>
        <v>-3.9599999999999991</v>
      </c>
      <c r="I17" s="67">
        <v>11.89</v>
      </c>
      <c r="J17" s="68">
        <f t="shared" si="15"/>
        <v>15.85</v>
      </c>
      <c r="K17" s="68">
        <v>15.85</v>
      </c>
      <c r="L17" s="69">
        <f t="shared" si="16"/>
        <v>2.38</v>
      </c>
      <c r="M17" s="70">
        <f t="shared" si="17"/>
        <v>0.36</v>
      </c>
      <c r="N17" s="70">
        <f t="shared" si="18"/>
        <v>1.27</v>
      </c>
      <c r="O17" s="71">
        <f t="shared" si="19"/>
        <v>7.88</v>
      </c>
      <c r="R17" s="60"/>
    </row>
    <row r="18" spans="1:18" s="40" customFormat="1" ht="15" customHeight="1" x14ac:dyDescent="0.3">
      <c r="A18" s="61"/>
      <c r="B18" s="62" t="s">
        <v>30</v>
      </c>
      <c r="C18" s="62" t="s">
        <v>30</v>
      </c>
      <c r="D18" s="63" t="s">
        <v>31</v>
      </c>
      <c r="E18" s="64">
        <v>0</v>
      </c>
      <c r="F18" s="64">
        <v>11</v>
      </c>
      <c r="G18" s="65">
        <f t="shared" ref="G18" si="34">+E18-F18</f>
        <v>-11</v>
      </c>
      <c r="H18" s="66">
        <f t="shared" ref="H18" si="35">I18-J18</f>
        <v>29.591099999999997</v>
      </c>
      <c r="I18" s="67">
        <v>-118.36</v>
      </c>
      <c r="J18" s="68">
        <f t="shared" ref="J18" si="36">K18*G18</f>
        <v>-147.9511</v>
      </c>
      <c r="K18" s="68">
        <v>13.450100000000001</v>
      </c>
      <c r="L18" s="70">
        <f t="shared" ref="L18" si="37">ROUND(0.15*(J18),2)</f>
        <v>-22.19</v>
      </c>
      <c r="M18" s="70">
        <f t="shared" ref="M18" si="38">ROUND(L18*0.15,2)</f>
        <v>-3.33</v>
      </c>
      <c r="N18" s="70">
        <f t="shared" ref="N18" si="39">ROUND(J18*8%,2)</f>
        <v>-11.84</v>
      </c>
      <c r="O18" s="85">
        <f t="shared" ref="O18" si="40">ROUND(I18-L18-M18-N18,2)</f>
        <v>-81</v>
      </c>
      <c r="R18" s="60"/>
    </row>
    <row r="19" spans="1:18" s="40" customFormat="1" ht="15" customHeight="1" x14ac:dyDescent="0.3">
      <c r="A19" s="61"/>
      <c r="B19" s="62" t="s">
        <v>30</v>
      </c>
      <c r="C19" s="62" t="s">
        <v>30</v>
      </c>
      <c r="D19" s="63" t="s">
        <v>37</v>
      </c>
      <c r="E19" s="64">
        <v>0</v>
      </c>
      <c r="F19" s="64">
        <v>0</v>
      </c>
      <c r="G19" s="65">
        <f t="shared" si="13"/>
        <v>0</v>
      </c>
      <c r="H19" s="66">
        <f t="shared" si="14"/>
        <v>0</v>
      </c>
      <c r="I19" s="67">
        <v>0</v>
      </c>
      <c r="J19" s="68">
        <f t="shared" si="15"/>
        <v>0</v>
      </c>
      <c r="K19" s="68">
        <v>22.5</v>
      </c>
      <c r="L19" s="69">
        <f t="shared" si="16"/>
        <v>0</v>
      </c>
      <c r="M19" s="70">
        <f t="shared" si="17"/>
        <v>0</v>
      </c>
      <c r="N19" s="70">
        <f t="shared" si="18"/>
        <v>0</v>
      </c>
      <c r="O19" s="71">
        <f t="shared" si="19"/>
        <v>0</v>
      </c>
      <c r="R19" s="60"/>
    </row>
    <row r="20" spans="1:18" s="40" customFormat="1" ht="15" customHeight="1" x14ac:dyDescent="0.3">
      <c r="A20" s="61"/>
      <c r="B20" s="62" t="s">
        <v>30</v>
      </c>
      <c r="C20" s="62" t="s">
        <v>39</v>
      </c>
      <c r="D20" s="63" t="s">
        <v>40</v>
      </c>
      <c r="E20" s="64">
        <v>1</v>
      </c>
      <c r="F20" s="64">
        <v>7</v>
      </c>
      <c r="G20" s="65">
        <f t="shared" si="13"/>
        <v>-6</v>
      </c>
      <c r="H20" s="66">
        <f t="shared" si="14"/>
        <v>28.689999999999998</v>
      </c>
      <c r="I20" s="67">
        <v>-106.31</v>
      </c>
      <c r="J20" s="68">
        <f t="shared" si="15"/>
        <v>-135</v>
      </c>
      <c r="K20" s="68">
        <v>22.5</v>
      </c>
      <c r="L20" s="70">
        <f t="shared" si="16"/>
        <v>-20.25</v>
      </c>
      <c r="M20" s="70">
        <f t="shared" ref="M20" si="41">ROUND(L20*0.15,2)</f>
        <v>-3.04</v>
      </c>
      <c r="N20" s="70">
        <f t="shared" si="18"/>
        <v>-10.8</v>
      </c>
      <c r="O20" s="85">
        <f t="shared" si="19"/>
        <v>-72.22</v>
      </c>
      <c r="R20" s="60"/>
    </row>
    <row r="21" spans="1:18" s="40" customFormat="1" ht="15" customHeight="1" x14ac:dyDescent="0.3">
      <c r="A21" s="61"/>
      <c r="B21" s="62" t="s">
        <v>46</v>
      </c>
      <c r="C21" s="62" t="s">
        <v>47</v>
      </c>
      <c r="D21" s="63" t="s">
        <v>48</v>
      </c>
      <c r="E21" s="64">
        <v>0</v>
      </c>
      <c r="F21" s="64">
        <v>0</v>
      </c>
      <c r="G21" s="65">
        <f t="shared" ref="G21" si="42">+E21-F21</f>
        <v>0</v>
      </c>
      <c r="H21" s="66">
        <f t="shared" ref="H21" si="43">I21-J21</f>
        <v>0</v>
      </c>
      <c r="I21" s="67">
        <v>0</v>
      </c>
      <c r="J21" s="68">
        <f t="shared" ref="J21" si="44">K21*G21</f>
        <v>0</v>
      </c>
      <c r="K21" s="68">
        <v>7.5</v>
      </c>
      <c r="L21" s="69">
        <f t="shared" ref="L21" si="45">ROUND(0.15*(J21),2)</f>
        <v>0</v>
      </c>
      <c r="M21" s="70">
        <f t="shared" si="17"/>
        <v>0</v>
      </c>
      <c r="N21" s="70">
        <f t="shared" ref="N21" si="46">ROUND(J21*8%,2)</f>
        <v>0</v>
      </c>
      <c r="O21" s="71">
        <f t="shared" ref="O21" si="47">ROUND(I21-L21-M21-N21,2)</f>
        <v>0</v>
      </c>
      <c r="R21" s="60"/>
    </row>
    <row r="22" spans="1:18" s="40" customFormat="1" ht="15" customHeight="1" x14ac:dyDescent="0.3">
      <c r="A22" s="61"/>
      <c r="B22" s="62" t="s">
        <v>35</v>
      </c>
      <c r="C22" s="62" t="s">
        <v>36</v>
      </c>
      <c r="D22" s="63" t="s">
        <v>34</v>
      </c>
      <c r="E22" s="64">
        <v>0</v>
      </c>
      <c r="F22" s="64">
        <v>83</v>
      </c>
      <c r="G22" s="65">
        <f t="shared" si="13"/>
        <v>-83</v>
      </c>
      <c r="H22" s="66">
        <f t="shared" si="14"/>
        <v>248.56880000000001</v>
      </c>
      <c r="I22" s="67">
        <v>-994.24</v>
      </c>
      <c r="J22" s="68">
        <f t="shared" si="15"/>
        <v>-1242.8088</v>
      </c>
      <c r="K22" s="68">
        <v>14.973599999999999</v>
      </c>
      <c r="L22" s="70">
        <f t="shared" si="16"/>
        <v>-186.42</v>
      </c>
      <c r="M22" s="70">
        <f t="shared" si="17"/>
        <v>-27.96</v>
      </c>
      <c r="N22" s="70">
        <f t="shared" si="18"/>
        <v>-99.42</v>
      </c>
      <c r="O22" s="85">
        <f t="shared" si="19"/>
        <v>-680.44</v>
      </c>
      <c r="P22" s="72"/>
      <c r="R22" s="60"/>
    </row>
    <row r="23" spans="1:18" s="40" customFormat="1" ht="15" customHeight="1" x14ac:dyDescent="0.3">
      <c r="A23" s="73"/>
      <c r="B23" s="74" t="s">
        <v>35</v>
      </c>
      <c r="C23" s="74" t="s">
        <v>36</v>
      </c>
      <c r="D23" s="75" t="s">
        <v>38</v>
      </c>
      <c r="E23" s="76">
        <v>1</v>
      </c>
      <c r="F23" s="76">
        <v>0</v>
      </c>
      <c r="G23" s="77">
        <f t="shared" ref="G23:G26" si="48">+E23-F23</f>
        <v>1</v>
      </c>
      <c r="H23" s="78">
        <f t="shared" ref="H23:H26" si="49">I23-J23</f>
        <v>0</v>
      </c>
      <c r="I23" s="79">
        <v>28</v>
      </c>
      <c r="J23" s="80">
        <f t="shared" ref="J23:J26" si="50">K23*G23</f>
        <v>28</v>
      </c>
      <c r="K23" s="80">
        <v>28</v>
      </c>
      <c r="L23" s="81">
        <f t="shared" ref="L23:L26" si="51">ROUND(0.15*(J23),2)</f>
        <v>4.2</v>
      </c>
      <c r="M23" s="82">
        <f t="shared" si="17"/>
        <v>0.63</v>
      </c>
      <c r="N23" s="82">
        <f t="shared" ref="N23:N26" si="52">ROUND(J23*8%,2)</f>
        <v>2.2400000000000002</v>
      </c>
      <c r="O23" s="83">
        <f t="shared" ref="O23:O26" si="53">ROUND(I23-L23-M23-N23,2)</f>
        <v>20.93</v>
      </c>
      <c r="P23" s="72"/>
      <c r="R23" s="60"/>
    </row>
    <row r="24" spans="1:18" s="40" customFormat="1" ht="15" customHeight="1" x14ac:dyDescent="0.3">
      <c r="A24" s="49">
        <v>41883</v>
      </c>
      <c r="B24" s="50" t="s">
        <v>50</v>
      </c>
      <c r="C24" s="50" t="s">
        <v>51</v>
      </c>
      <c r="D24" s="51" t="s">
        <v>52</v>
      </c>
      <c r="E24" s="52">
        <v>0</v>
      </c>
      <c r="F24" s="52">
        <v>243</v>
      </c>
      <c r="G24" s="53">
        <f t="shared" si="48"/>
        <v>-243</v>
      </c>
      <c r="H24" s="54">
        <f t="shared" si="49"/>
        <v>722.31750000000011</v>
      </c>
      <c r="I24" s="55">
        <v>-2889.27</v>
      </c>
      <c r="J24" s="56">
        <f t="shared" si="50"/>
        <v>-3611.5875000000001</v>
      </c>
      <c r="K24" s="56">
        <v>14.862500000000001</v>
      </c>
      <c r="L24" s="58">
        <f t="shared" si="51"/>
        <v>-541.74</v>
      </c>
      <c r="M24" s="58">
        <f t="shared" ref="M24:M26" si="54">ROUND(L24*0.15,2)</f>
        <v>-81.260000000000005</v>
      </c>
      <c r="N24" s="58">
        <f t="shared" si="52"/>
        <v>-288.93</v>
      </c>
      <c r="O24" s="84">
        <f t="shared" si="53"/>
        <v>-1977.34</v>
      </c>
      <c r="R24" s="60"/>
    </row>
    <row r="25" spans="1:18" s="40" customFormat="1" ht="15" customHeight="1" x14ac:dyDescent="0.3">
      <c r="A25" s="61"/>
      <c r="B25" s="62" t="s">
        <v>50</v>
      </c>
      <c r="C25" s="62" t="s">
        <v>51</v>
      </c>
      <c r="D25" s="63" t="s">
        <v>52</v>
      </c>
      <c r="E25" s="64">
        <v>0</v>
      </c>
      <c r="F25" s="64">
        <v>2</v>
      </c>
      <c r="G25" s="65">
        <f t="shared" ref="G25" si="55">+E25-F25</f>
        <v>-2</v>
      </c>
      <c r="H25" s="66">
        <f t="shared" ref="H25" si="56">I25-J25</f>
        <v>7.9199999999999982</v>
      </c>
      <c r="I25" s="67">
        <v>-23.78</v>
      </c>
      <c r="J25" s="68">
        <f t="shared" ref="J25" si="57">K25*G25</f>
        <v>-31.7</v>
      </c>
      <c r="K25" s="68">
        <v>15.85</v>
      </c>
      <c r="L25" s="70">
        <f t="shared" ref="L25" si="58">ROUND(0.15*(J25),2)</f>
        <v>-4.76</v>
      </c>
      <c r="M25" s="70">
        <f t="shared" ref="M25" si="59">ROUND(L25*0.15,2)</f>
        <v>-0.71</v>
      </c>
      <c r="N25" s="70">
        <f t="shared" ref="N25" si="60">ROUND(J25*8%,2)</f>
        <v>-2.54</v>
      </c>
      <c r="O25" s="85">
        <f t="shared" ref="O25" si="61">ROUND(I25-L25-M25-N25,2)</f>
        <v>-15.77</v>
      </c>
      <c r="R25" s="60"/>
    </row>
    <row r="26" spans="1:18" s="40" customFormat="1" ht="15" customHeight="1" x14ac:dyDescent="0.3">
      <c r="A26" s="61"/>
      <c r="B26" s="62" t="s">
        <v>50</v>
      </c>
      <c r="C26" s="62" t="s">
        <v>51</v>
      </c>
      <c r="D26" s="63" t="s">
        <v>53</v>
      </c>
      <c r="E26" s="64">
        <v>1</v>
      </c>
      <c r="F26" s="64">
        <v>0</v>
      </c>
      <c r="G26" s="65">
        <f t="shared" si="48"/>
        <v>1</v>
      </c>
      <c r="H26" s="66">
        <f t="shared" si="49"/>
        <v>-3.8999999999999986</v>
      </c>
      <c r="I26" s="67">
        <v>22.1</v>
      </c>
      <c r="J26" s="68">
        <f t="shared" si="50"/>
        <v>26</v>
      </c>
      <c r="K26" s="68">
        <v>26</v>
      </c>
      <c r="L26" s="69">
        <f t="shared" si="51"/>
        <v>3.9</v>
      </c>
      <c r="M26" s="70">
        <f t="shared" si="54"/>
        <v>0.59</v>
      </c>
      <c r="N26" s="70">
        <f t="shared" si="52"/>
        <v>2.08</v>
      </c>
      <c r="O26" s="71">
        <f t="shared" si="53"/>
        <v>15.53</v>
      </c>
      <c r="R26" s="60"/>
    </row>
    <row r="27" spans="1:18" s="40" customFormat="1" ht="15" customHeight="1" x14ac:dyDescent="0.3">
      <c r="A27" s="61"/>
      <c r="B27" s="62" t="s">
        <v>30</v>
      </c>
      <c r="C27" s="62" t="s">
        <v>30</v>
      </c>
      <c r="D27" s="63" t="s">
        <v>31</v>
      </c>
      <c r="E27" s="64">
        <v>1</v>
      </c>
      <c r="F27" s="64">
        <v>0</v>
      </c>
      <c r="G27" s="65">
        <f t="shared" si="13"/>
        <v>1</v>
      </c>
      <c r="H27" s="66">
        <f t="shared" si="14"/>
        <v>-3.9599999999999991</v>
      </c>
      <c r="I27" s="67">
        <v>11.89</v>
      </c>
      <c r="J27" s="68">
        <f t="shared" si="15"/>
        <v>15.85</v>
      </c>
      <c r="K27" s="68">
        <v>15.85</v>
      </c>
      <c r="L27" s="69">
        <f t="shared" si="16"/>
        <v>2.38</v>
      </c>
      <c r="M27" s="70">
        <f t="shared" si="17"/>
        <v>0.36</v>
      </c>
      <c r="N27" s="70">
        <f t="shared" si="18"/>
        <v>1.27</v>
      </c>
      <c r="O27" s="71">
        <f t="shared" si="19"/>
        <v>7.88</v>
      </c>
      <c r="P27" s="72"/>
      <c r="R27" s="60"/>
    </row>
    <row r="28" spans="1:18" s="40" customFormat="1" ht="15" customHeight="1" x14ac:dyDescent="0.3">
      <c r="A28" s="61"/>
      <c r="B28" s="62" t="s">
        <v>30</v>
      </c>
      <c r="C28" s="62" t="s">
        <v>30</v>
      </c>
      <c r="D28" s="63" t="s">
        <v>37</v>
      </c>
      <c r="E28" s="64">
        <v>0</v>
      </c>
      <c r="F28" s="64">
        <v>0</v>
      </c>
      <c r="G28" s="65">
        <f t="shared" si="13"/>
        <v>0</v>
      </c>
      <c r="H28" s="66">
        <f t="shared" si="14"/>
        <v>0</v>
      </c>
      <c r="I28" s="67">
        <v>0</v>
      </c>
      <c r="J28" s="68">
        <f t="shared" si="15"/>
        <v>0</v>
      </c>
      <c r="K28" s="68">
        <v>22.5</v>
      </c>
      <c r="L28" s="69">
        <f t="shared" si="16"/>
        <v>0</v>
      </c>
      <c r="M28" s="70">
        <f t="shared" si="17"/>
        <v>0</v>
      </c>
      <c r="N28" s="70">
        <f t="shared" si="18"/>
        <v>0</v>
      </c>
      <c r="O28" s="71">
        <f t="shared" si="19"/>
        <v>0</v>
      </c>
      <c r="R28" s="60"/>
    </row>
    <row r="29" spans="1:18" s="40" customFormat="1" ht="15" customHeight="1" x14ac:dyDescent="0.3">
      <c r="A29" s="61"/>
      <c r="B29" s="62" t="s">
        <v>30</v>
      </c>
      <c r="C29" s="62" t="s">
        <v>39</v>
      </c>
      <c r="D29" s="63" t="s">
        <v>40</v>
      </c>
      <c r="E29" s="64">
        <v>0</v>
      </c>
      <c r="F29" s="64">
        <v>74</v>
      </c>
      <c r="G29" s="65">
        <f t="shared" si="13"/>
        <v>-74</v>
      </c>
      <c r="H29" s="66">
        <f t="shared" si="14"/>
        <v>333</v>
      </c>
      <c r="I29" s="67">
        <v>-1332</v>
      </c>
      <c r="J29" s="68">
        <f t="shared" si="15"/>
        <v>-1665</v>
      </c>
      <c r="K29" s="68">
        <v>22.5</v>
      </c>
      <c r="L29" s="70">
        <f t="shared" si="16"/>
        <v>-249.75</v>
      </c>
      <c r="M29" s="70">
        <f t="shared" si="17"/>
        <v>-37.46</v>
      </c>
      <c r="N29" s="70">
        <f t="shared" si="18"/>
        <v>-133.19999999999999</v>
      </c>
      <c r="O29" s="85">
        <f t="shared" si="19"/>
        <v>-911.59</v>
      </c>
      <c r="R29" s="60"/>
    </row>
    <row r="30" spans="1:18" s="40" customFormat="1" ht="15" customHeight="1" x14ac:dyDescent="0.3">
      <c r="A30" s="61"/>
      <c r="B30" s="62" t="s">
        <v>46</v>
      </c>
      <c r="C30" s="62" t="s">
        <v>47</v>
      </c>
      <c r="D30" s="63" t="s">
        <v>48</v>
      </c>
      <c r="E30" s="64">
        <v>0</v>
      </c>
      <c r="F30" s="64">
        <v>0</v>
      </c>
      <c r="G30" s="65">
        <f t="shared" si="13"/>
        <v>0</v>
      </c>
      <c r="H30" s="66">
        <f t="shared" si="14"/>
        <v>0</v>
      </c>
      <c r="I30" s="67">
        <v>0</v>
      </c>
      <c r="J30" s="68">
        <f t="shared" si="15"/>
        <v>0</v>
      </c>
      <c r="K30" s="68">
        <v>7.5</v>
      </c>
      <c r="L30" s="69">
        <f t="shared" si="16"/>
        <v>0</v>
      </c>
      <c r="M30" s="70">
        <f t="shared" ref="M30" si="62">ROUND(L30*0.15,2)</f>
        <v>0</v>
      </c>
      <c r="N30" s="70">
        <f t="shared" si="18"/>
        <v>0</v>
      </c>
      <c r="O30" s="71">
        <f t="shared" si="19"/>
        <v>0</v>
      </c>
      <c r="R30" s="60"/>
    </row>
    <row r="31" spans="1:18" s="40" customFormat="1" ht="15" customHeight="1" x14ac:dyDescent="0.3">
      <c r="A31" s="61"/>
      <c r="B31" s="62" t="s">
        <v>46</v>
      </c>
      <c r="C31" s="62" t="s">
        <v>47</v>
      </c>
      <c r="D31" s="63" t="s">
        <v>49</v>
      </c>
      <c r="E31" s="64">
        <v>0</v>
      </c>
      <c r="F31" s="64">
        <v>0</v>
      </c>
      <c r="G31" s="65">
        <f t="shared" si="13"/>
        <v>0</v>
      </c>
      <c r="H31" s="66">
        <f t="shared" si="14"/>
        <v>0</v>
      </c>
      <c r="I31" s="67">
        <v>0</v>
      </c>
      <c r="J31" s="68">
        <f t="shared" si="15"/>
        <v>0</v>
      </c>
      <c r="K31" s="68">
        <v>14</v>
      </c>
      <c r="L31" s="69">
        <f t="shared" si="16"/>
        <v>0</v>
      </c>
      <c r="M31" s="70">
        <f t="shared" ref="M31" si="63">ROUND(L31*0.15,2)</f>
        <v>0</v>
      </c>
      <c r="N31" s="70">
        <f t="shared" si="18"/>
        <v>0</v>
      </c>
      <c r="O31" s="71">
        <f t="shared" si="19"/>
        <v>0</v>
      </c>
      <c r="R31" s="60"/>
    </row>
    <row r="32" spans="1:18" s="40" customFormat="1" ht="15" customHeight="1" x14ac:dyDescent="0.3">
      <c r="A32" s="61"/>
      <c r="B32" s="62" t="s">
        <v>35</v>
      </c>
      <c r="C32" s="62" t="s">
        <v>36</v>
      </c>
      <c r="D32" s="63" t="s">
        <v>34</v>
      </c>
      <c r="E32" s="64">
        <v>0</v>
      </c>
      <c r="F32" s="64">
        <v>20</v>
      </c>
      <c r="G32" s="65">
        <f t="shared" si="13"/>
        <v>-20</v>
      </c>
      <c r="H32" s="66">
        <f t="shared" si="14"/>
        <v>59.900000000000006</v>
      </c>
      <c r="I32" s="67">
        <v>-239.6</v>
      </c>
      <c r="J32" s="68">
        <f t="shared" si="15"/>
        <v>-299.5</v>
      </c>
      <c r="K32" s="68">
        <v>14.975</v>
      </c>
      <c r="L32" s="70">
        <f t="shared" si="16"/>
        <v>-44.93</v>
      </c>
      <c r="M32" s="70">
        <f t="shared" si="17"/>
        <v>-6.74</v>
      </c>
      <c r="N32" s="70">
        <f t="shared" si="18"/>
        <v>-23.96</v>
      </c>
      <c r="O32" s="85">
        <f t="shared" si="19"/>
        <v>-163.97</v>
      </c>
      <c r="P32" s="72"/>
      <c r="R32" s="60"/>
    </row>
    <row r="33" spans="1:18" s="40" customFormat="1" ht="15" customHeight="1" x14ac:dyDescent="0.3">
      <c r="A33" s="73"/>
      <c r="B33" s="74" t="s">
        <v>35</v>
      </c>
      <c r="C33" s="74" t="s">
        <v>36</v>
      </c>
      <c r="D33" s="75" t="s">
        <v>38</v>
      </c>
      <c r="E33" s="76">
        <v>0</v>
      </c>
      <c r="F33" s="76">
        <v>0</v>
      </c>
      <c r="G33" s="77">
        <f t="shared" si="13"/>
        <v>0</v>
      </c>
      <c r="H33" s="78">
        <f t="shared" si="14"/>
        <v>0</v>
      </c>
      <c r="I33" s="79">
        <v>0</v>
      </c>
      <c r="J33" s="80">
        <f t="shared" si="15"/>
        <v>0</v>
      </c>
      <c r="K33" s="80">
        <v>28</v>
      </c>
      <c r="L33" s="81">
        <f t="shared" si="16"/>
        <v>0</v>
      </c>
      <c r="M33" s="82">
        <f t="shared" si="17"/>
        <v>0</v>
      </c>
      <c r="N33" s="82">
        <f t="shared" si="18"/>
        <v>0</v>
      </c>
      <c r="O33" s="83">
        <f t="shared" si="19"/>
        <v>0</v>
      </c>
      <c r="P33" s="72"/>
      <c r="R33" s="60"/>
    </row>
    <row r="34" spans="1:18" ht="15" customHeight="1" x14ac:dyDescent="0.3">
      <c r="E34" s="86">
        <f>SUM(E8:E33)</f>
        <v>8</v>
      </c>
      <c r="F34" s="86">
        <f t="shared" ref="E34:J34" si="64">SUM(F8:F33)</f>
        <v>440</v>
      </c>
      <c r="G34" s="86">
        <f t="shared" si="64"/>
        <v>-432</v>
      </c>
      <c r="H34" s="87">
        <f t="shared" si="64"/>
        <v>1418.1674000000003</v>
      </c>
      <c r="I34" s="88">
        <f t="shared" si="64"/>
        <v>-5561.8300000000008</v>
      </c>
      <c r="J34" s="88">
        <f t="shared" si="64"/>
        <v>-6979.9973999999993</v>
      </c>
      <c r="K34" s="88"/>
      <c r="L34" s="88">
        <f>SUM(L8:L33)</f>
        <v>-1047</v>
      </c>
      <c r="M34" s="88">
        <f>SUM(M8:M33)</f>
        <v>-157.03</v>
      </c>
      <c r="N34" s="88">
        <f>SUM(N8:N33)</f>
        <v>-558.40000000000009</v>
      </c>
      <c r="O34" s="88">
        <f>SUM(O8:O33)</f>
        <v>-3799.3999999999996</v>
      </c>
    </row>
    <row r="35" spans="1:18" ht="15" customHeight="1" x14ac:dyDescent="0.3">
      <c r="H35" s="89"/>
      <c r="L35" s="90"/>
      <c r="M35" s="32"/>
      <c r="N35" s="32"/>
      <c r="O35" s="91">
        <f>ROUND(I34-L34-M34-N34,2)-O34</f>
        <v>0</v>
      </c>
      <c r="P35" s="92" t="s">
        <v>3</v>
      </c>
    </row>
    <row r="36" spans="1:18" ht="15" customHeight="1" x14ac:dyDescent="0.3">
      <c r="O36" s="93"/>
    </row>
    <row r="37" spans="1:18" ht="12.9" customHeight="1" x14ac:dyDescent="0.3"/>
    <row r="38" spans="1:18" ht="12.9" customHeight="1" x14ac:dyDescent="0.3"/>
    <row r="39" spans="1:18" ht="12.9" customHeight="1" x14ac:dyDescent="0.3">
      <c r="L39" s="36"/>
    </row>
    <row r="40" spans="1:18" ht="12.9" customHeight="1" x14ac:dyDescent="0.3"/>
    <row r="41" spans="1:18" ht="12.9" customHeight="1" x14ac:dyDescent="0.3"/>
    <row r="42" spans="1:18" ht="12.9" customHeight="1" x14ac:dyDescent="0.3"/>
    <row r="43" spans="1:18" ht="12.9" customHeight="1" x14ac:dyDescent="0.3"/>
    <row r="44" spans="1:18" ht="12.9" customHeight="1" x14ac:dyDescent="0.3"/>
    <row r="45" spans="1:18" ht="12.9" customHeight="1" x14ac:dyDescent="0.3"/>
    <row r="46" spans="1:18" ht="12.9" customHeight="1" x14ac:dyDescent="0.3"/>
    <row r="47" spans="1:18" ht="12.9" customHeight="1" x14ac:dyDescent="0.3"/>
    <row r="48" spans="1:18" ht="12.9" customHeight="1" x14ac:dyDescent="0.3"/>
    <row r="49" spans="8:8" ht="12.9" customHeight="1" x14ac:dyDescent="0.3"/>
    <row r="50" spans="8:8" ht="12.9" customHeight="1" x14ac:dyDescent="0.3">
      <c r="H50" s="94"/>
    </row>
    <row r="51" spans="8:8" ht="12.9" customHeight="1" x14ac:dyDescent="0.3"/>
    <row r="52" spans="8:8" ht="12.9" customHeight="1" x14ac:dyDescent="0.3"/>
    <row r="53" spans="8:8" ht="12.9" customHeight="1" x14ac:dyDescent="0.3"/>
    <row r="54" spans="8:8" ht="12.9" customHeight="1" x14ac:dyDescent="0.3"/>
    <row r="55" spans="8:8" ht="12.9" customHeight="1" x14ac:dyDescent="0.3"/>
    <row r="56" spans="8:8" ht="12.9" customHeight="1" x14ac:dyDescent="0.3"/>
    <row r="57" spans="8:8" ht="12.9" customHeight="1" x14ac:dyDescent="0.3"/>
    <row r="58" spans="8:8" ht="12.9" customHeight="1" x14ac:dyDescent="0.3"/>
    <row r="59" spans="8:8" ht="12.9" customHeight="1" x14ac:dyDescent="0.3"/>
    <row r="60" spans="8:8" ht="12.9" customHeight="1" x14ac:dyDescent="0.3"/>
    <row r="61" spans="8:8" ht="12.9" customHeight="1" x14ac:dyDescent="0.3"/>
    <row r="62" spans="8:8" ht="12.9" customHeight="1" x14ac:dyDescent="0.3"/>
    <row r="63" spans="8:8" ht="12.9" customHeight="1" x14ac:dyDescent="0.3"/>
    <row r="64" spans="8:8" ht="12.9" customHeight="1" x14ac:dyDescent="0.3"/>
    <row r="65" ht="12.9" customHeight="1" x14ac:dyDescent="0.3"/>
    <row r="66" ht="12.9" customHeight="1" x14ac:dyDescent="0.3"/>
    <row r="67" ht="12.9" customHeight="1" x14ac:dyDescent="0.3"/>
    <row r="68" ht="12.9" customHeight="1" x14ac:dyDescent="0.3"/>
    <row r="69" ht="12.9" customHeight="1" x14ac:dyDescent="0.3"/>
    <row r="70" ht="12.9" customHeight="1" x14ac:dyDescent="0.3"/>
    <row r="71" ht="12.9" customHeight="1" x14ac:dyDescent="0.3"/>
    <row r="72" ht="12.9" customHeight="1" x14ac:dyDescent="0.3"/>
    <row r="73" ht="12.9" customHeight="1" x14ac:dyDescent="0.3"/>
    <row r="74" ht="12.9" customHeight="1" x14ac:dyDescent="0.3"/>
    <row r="75" ht="12.9" customHeight="1" x14ac:dyDescent="0.3"/>
    <row r="76" ht="12.9" customHeight="1" x14ac:dyDescent="0.3"/>
    <row r="77" ht="12.9" customHeight="1" x14ac:dyDescent="0.3"/>
    <row r="78" ht="12.9" customHeight="1" x14ac:dyDescent="0.3"/>
    <row r="79" ht="12.9" customHeight="1" x14ac:dyDescent="0.3"/>
    <row r="80" ht="12.9" customHeight="1" x14ac:dyDescent="0.3"/>
    <row r="81" ht="12.9" customHeight="1" x14ac:dyDescent="0.3"/>
    <row r="82" ht="12.9" customHeight="1" x14ac:dyDescent="0.3"/>
    <row r="83" ht="12.9" customHeight="1" x14ac:dyDescent="0.3"/>
    <row r="84" ht="12.9" customHeight="1" x14ac:dyDescent="0.3"/>
    <row r="85" ht="12.9" customHeight="1" x14ac:dyDescent="0.3"/>
    <row r="86" ht="12.9" customHeight="1" x14ac:dyDescent="0.3"/>
    <row r="87" ht="12.9" customHeight="1" x14ac:dyDescent="0.3"/>
    <row r="88" ht="12.9" customHeight="1" x14ac:dyDescent="0.3"/>
    <row r="89" ht="12.9" customHeight="1" x14ac:dyDescent="0.3"/>
    <row r="90" ht="12.9" customHeight="1" x14ac:dyDescent="0.3"/>
    <row r="91" ht="12.9" customHeight="1" x14ac:dyDescent="0.3"/>
    <row r="92" ht="12.9" customHeight="1" x14ac:dyDescent="0.3"/>
    <row r="93" ht="12.9" customHeight="1" x14ac:dyDescent="0.3"/>
    <row r="94" ht="12.9" customHeight="1" x14ac:dyDescent="0.3"/>
    <row r="95" ht="12.9" customHeight="1" x14ac:dyDescent="0.3"/>
    <row r="96" ht="12.9" customHeight="1" x14ac:dyDescent="0.3"/>
    <row r="97" ht="12.9" customHeight="1" x14ac:dyDescent="0.3"/>
    <row r="98" ht="12.9" customHeight="1" x14ac:dyDescent="0.3"/>
    <row r="99" ht="12.9" customHeight="1" x14ac:dyDescent="0.3"/>
    <row r="100" ht="12.9" customHeight="1" x14ac:dyDescent="0.3"/>
    <row r="101" ht="12.9" customHeight="1" x14ac:dyDescent="0.3"/>
    <row r="102" ht="12.9" customHeight="1" x14ac:dyDescent="0.3"/>
    <row r="103" ht="12.9" customHeight="1" x14ac:dyDescent="0.3"/>
    <row r="104" ht="12.9" customHeight="1" x14ac:dyDescent="0.3"/>
    <row r="105" ht="12.9" customHeight="1" x14ac:dyDescent="0.3"/>
    <row r="106" ht="12.9" customHeight="1" x14ac:dyDescent="0.3"/>
    <row r="107" ht="12.9" customHeight="1" x14ac:dyDescent="0.3"/>
    <row r="108" ht="12.9" customHeight="1" x14ac:dyDescent="0.3"/>
    <row r="109" ht="12.9" customHeight="1" x14ac:dyDescent="0.3"/>
    <row r="110" ht="12.9" customHeight="1" x14ac:dyDescent="0.3"/>
    <row r="111" ht="12.9" customHeight="1" x14ac:dyDescent="0.3"/>
    <row r="112" ht="12.9" customHeight="1" x14ac:dyDescent="0.3"/>
    <row r="113" ht="12.9" customHeight="1" x14ac:dyDescent="0.3"/>
    <row r="114" ht="12.9" customHeight="1" x14ac:dyDescent="0.3"/>
    <row r="115" ht="12.9" customHeight="1" x14ac:dyDescent="0.3"/>
    <row r="116" ht="12.9" customHeight="1" x14ac:dyDescent="0.3"/>
    <row r="117" ht="12.9" customHeight="1" x14ac:dyDescent="0.3"/>
    <row r="118" ht="12.9" customHeight="1" x14ac:dyDescent="0.3"/>
    <row r="119" ht="12.9" customHeight="1" x14ac:dyDescent="0.3"/>
    <row r="120" ht="12.9" customHeight="1" x14ac:dyDescent="0.3"/>
    <row r="121" ht="12.9" customHeight="1" x14ac:dyDescent="0.3"/>
    <row r="122" ht="12.9" customHeight="1" x14ac:dyDescent="0.3"/>
    <row r="123" ht="12.9" customHeight="1" x14ac:dyDescent="0.3"/>
    <row r="124" ht="12.9" customHeight="1" x14ac:dyDescent="0.3"/>
    <row r="125" ht="12.9" customHeight="1" x14ac:dyDescent="0.3"/>
    <row r="126" ht="12.9" customHeight="1" x14ac:dyDescent="0.3"/>
    <row r="127" ht="12.9" customHeight="1" x14ac:dyDescent="0.3"/>
    <row r="128" ht="12.9" customHeight="1" x14ac:dyDescent="0.3"/>
    <row r="129" ht="12.9" customHeight="1" x14ac:dyDescent="0.3"/>
    <row r="130" ht="12.9" customHeight="1" x14ac:dyDescent="0.3"/>
    <row r="131" ht="12.9" customHeight="1" x14ac:dyDescent="0.3"/>
    <row r="132" ht="12.9" customHeight="1" x14ac:dyDescent="0.3"/>
    <row r="133" ht="12.9" customHeight="1" x14ac:dyDescent="0.3"/>
    <row r="134" ht="12.9" customHeight="1" x14ac:dyDescent="0.3"/>
    <row r="135" ht="12.9" customHeight="1" x14ac:dyDescent="0.3"/>
    <row r="136" ht="12.9" customHeight="1" x14ac:dyDescent="0.3"/>
    <row r="137" ht="12.9" customHeight="1" x14ac:dyDescent="0.3"/>
    <row r="138" ht="12.9" customHeight="1" x14ac:dyDescent="0.3"/>
    <row r="139" ht="12.9" customHeight="1" x14ac:dyDescent="0.3"/>
    <row r="140" ht="12.9" customHeight="1" x14ac:dyDescent="0.3"/>
    <row r="141" ht="12.9" customHeight="1" x14ac:dyDescent="0.3"/>
    <row r="142" ht="12.9" customHeight="1" x14ac:dyDescent="0.3"/>
    <row r="143" ht="12.9" customHeight="1" x14ac:dyDescent="0.3"/>
    <row r="144" ht="12.9" customHeight="1" x14ac:dyDescent="0.3"/>
    <row r="145" ht="12.9" customHeight="1" x14ac:dyDescent="0.3"/>
    <row r="146" ht="12.9" customHeight="1" x14ac:dyDescent="0.3"/>
    <row r="147" ht="12.9" customHeight="1" x14ac:dyDescent="0.3"/>
    <row r="148" ht="12.9" customHeight="1" x14ac:dyDescent="0.3"/>
    <row r="149" ht="12.9" customHeight="1" x14ac:dyDescent="0.3"/>
    <row r="150" ht="12.9" customHeight="1" x14ac:dyDescent="0.3"/>
    <row r="151" ht="12.9" customHeight="1" x14ac:dyDescent="0.3"/>
    <row r="152" ht="12.9" customHeight="1" x14ac:dyDescent="0.3"/>
    <row r="153" ht="12.9" customHeight="1" x14ac:dyDescent="0.3"/>
    <row r="154" ht="12.9" customHeight="1" x14ac:dyDescent="0.3"/>
    <row r="155" ht="12.9" customHeight="1" x14ac:dyDescent="0.3"/>
    <row r="156" ht="12.9" customHeight="1" x14ac:dyDescent="0.3"/>
    <row r="157" ht="12.9" customHeight="1" x14ac:dyDescent="0.3"/>
    <row r="158" ht="12.9" customHeight="1" x14ac:dyDescent="0.3"/>
    <row r="159" ht="12.9" customHeight="1" x14ac:dyDescent="0.3"/>
    <row r="160" ht="12.9" customHeight="1" x14ac:dyDescent="0.3"/>
    <row r="161" ht="12.9" customHeight="1" x14ac:dyDescent="0.3"/>
    <row r="162" ht="12.9" customHeight="1" x14ac:dyDescent="0.3"/>
    <row r="163" ht="12.9" customHeight="1" x14ac:dyDescent="0.3"/>
    <row r="164" ht="12.9" customHeight="1" x14ac:dyDescent="0.3"/>
    <row r="165" ht="12.9" customHeight="1" x14ac:dyDescent="0.3"/>
    <row r="166" ht="12.9" customHeight="1" x14ac:dyDescent="0.3"/>
    <row r="167" ht="12.9" customHeight="1" x14ac:dyDescent="0.3"/>
    <row r="168" ht="12.9" customHeight="1" x14ac:dyDescent="0.3"/>
    <row r="169" ht="12.9" customHeight="1" x14ac:dyDescent="0.3"/>
    <row r="170" ht="12.9" customHeight="1" x14ac:dyDescent="0.3"/>
    <row r="171" ht="12.9" customHeight="1" x14ac:dyDescent="0.3"/>
    <row r="172" ht="12.9" customHeight="1" x14ac:dyDescent="0.3"/>
    <row r="173" ht="12.9" customHeight="1" x14ac:dyDescent="0.3"/>
    <row r="174" ht="12.9" customHeight="1" x14ac:dyDescent="0.3"/>
    <row r="175" ht="12.9" customHeight="1" x14ac:dyDescent="0.3"/>
    <row r="176" ht="12.9" customHeight="1" x14ac:dyDescent="0.3"/>
    <row r="177" ht="12.9" customHeight="1" x14ac:dyDescent="0.3"/>
    <row r="178" ht="12.9" customHeight="1" x14ac:dyDescent="0.3"/>
    <row r="179" ht="12.9" customHeight="1" x14ac:dyDescent="0.3"/>
    <row r="180" ht="12.9" customHeight="1" x14ac:dyDescent="0.3"/>
    <row r="181" ht="12.9" customHeight="1" x14ac:dyDescent="0.3"/>
    <row r="182" ht="12.9" customHeight="1" x14ac:dyDescent="0.3"/>
    <row r="183" ht="12.9" customHeight="1" x14ac:dyDescent="0.3"/>
    <row r="184" ht="12.9" customHeight="1" x14ac:dyDescent="0.3"/>
    <row r="185" ht="12.9" customHeight="1" x14ac:dyDescent="0.3"/>
    <row r="186" ht="12.9" customHeight="1" x14ac:dyDescent="0.3"/>
    <row r="187" ht="12.9" customHeight="1" x14ac:dyDescent="0.3"/>
    <row r="188" ht="12.9" customHeight="1" x14ac:dyDescent="0.3"/>
    <row r="189" ht="12.9" customHeight="1" x14ac:dyDescent="0.3"/>
    <row r="190" ht="12.9" customHeight="1" x14ac:dyDescent="0.3"/>
    <row r="191" ht="12.9" customHeight="1" x14ac:dyDescent="0.3"/>
    <row r="192" ht="12.9" customHeight="1" x14ac:dyDescent="0.3"/>
    <row r="193" ht="12.9" customHeight="1" x14ac:dyDescent="0.3"/>
    <row r="194" ht="12.9" customHeight="1" x14ac:dyDescent="0.3"/>
    <row r="195" ht="12.9" customHeight="1" x14ac:dyDescent="0.3"/>
    <row r="196" ht="12.9" customHeight="1" x14ac:dyDescent="0.3"/>
    <row r="197" ht="12.9" customHeight="1" x14ac:dyDescent="0.3"/>
    <row r="198" ht="12.9" customHeight="1" x14ac:dyDescent="0.3"/>
    <row r="199" ht="12.9" customHeight="1" x14ac:dyDescent="0.3"/>
    <row r="200" ht="12.9" customHeight="1" x14ac:dyDescent="0.3"/>
    <row r="201" ht="12.9" customHeight="1" x14ac:dyDescent="0.3"/>
    <row r="202" ht="12.9" customHeight="1" x14ac:dyDescent="0.3"/>
    <row r="203" ht="12.9" customHeight="1" x14ac:dyDescent="0.3"/>
    <row r="204" ht="12.9" customHeight="1" x14ac:dyDescent="0.3"/>
    <row r="205" ht="12.9" customHeight="1" x14ac:dyDescent="0.3"/>
    <row r="206" ht="12.9" customHeight="1" x14ac:dyDescent="0.3"/>
    <row r="207" ht="12.9" customHeight="1" x14ac:dyDescent="0.3"/>
    <row r="208" ht="12.9" customHeight="1" x14ac:dyDescent="0.3"/>
    <row r="209" ht="12.9" customHeight="1" x14ac:dyDescent="0.3"/>
    <row r="210" ht="12.9" customHeight="1" x14ac:dyDescent="0.3"/>
    <row r="211" ht="12.9" customHeight="1" x14ac:dyDescent="0.3"/>
    <row r="212" ht="12.9" customHeight="1" x14ac:dyDescent="0.3"/>
    <row r="213" ht="12.9" customHeight="1" x14ac:dyDescent="0.3"/>
    <row r="214" ht="12.9" customHeight="1" x14ac:dyDescent="0.3"/>
    <row r="215" ht="12.9" customHeight="1" x14ac:dyDescent="0.3"/>
    <row r="216" ht="12.9" customHeight="1" x14ac:dyDescent="0.3"/>
    <row r="217" ht="12.9" customHeight="1" x14ac:dyDescent="0.3"/>
    <row r="218" ht="12.9" customHeight="1" x14ac:dyDescent="0.3"/>
    <row r="219" ht="12.9" customHeight="1" x14ac:dyDescent="0.3"/>
    <row r="220" ht="12.9" customHeight="1" x14ac:dyDescent="0.3"/>
    <row r="221" ht="12.9" customHeight="1" x14ac:dyDescent="0.3"/>
    <row r="222" ht="12.9" customHeight="1" x14ac:dyDescent="0.3"/>
    <row r="223" ht="12.9" customHeight="1" x14ac:dyDescent="0.3"/>
    <row r="224" ht="12.9" customHeight="1" x14ac:dyDescent="0.3"/>
    <row r="225" ht="12.9" customHeight="1" x14ac:dyDescent="0.3"/>
    <row r="226" ht="12.9" customHeight="1" x14ac:dyDescent="0.3"/>
    <row r="227" ht="12.9" customHeight="1" x14ac:dyDescent="0.3"/>
    <row r="228" ht="12.9" customHeight="1" x14ac:dyDescent="0.3"/>
    <row r="229" ht="12.9" customHeight="1" x14ac:dyDescent="0.3"/>
    <row r="230" ht="12.9" customHeight="1" x14ac:dyDescent="0.3"/>
    <row r="231" ht="12.9" customHeight="1" x14ac:dyDescent="0.3"/>
    <row r="232" ht="12.9" customHeight="1" x14ac:dyDescent="0.3"/>
    <row r="233" ht="12.9" customHeight="1" x14ac:dyDescent="0.3"/>
    <row r="234" ht="12.9" customHeight="1" x14ac:dyDescent="0.3"/>
    <row r="235" ht="12.9" customHeight="1" x14ac:dyDescent="0.3"/>
    <row r="236" ht="12.9" customHeight="1" x14ac:dyDescent="0.3"/>
    <row r="237" ht="12.9" customHeight="1" x14ac:dyDescent="0.3"/>
    <row r="238" ht="12.9" customHeight="1" x14ac:dyDescent="0.3"/>
    <row r="239" ht="12.9" customHeight="1" x14ac:dyDescent="0.3"/>
    <row r="240" ht="12.9" customHeight="1" x14ac:dyDescent="0.3"/>
    <row r="241" ht="12.9" customHeight="1" x14ac:dyDescent="0.3"/>
    <row r="242" ht="12.9" customHeight="1" x14ac:dyDescent="0.3"/>
    <row r="243" ht="12.9" customHeight="1" x14ac:dyDescent="0.3"/>
    <row r="244" ht="12.9" customHeight="1" x14ac:dyDescent="0.3"/>
    <row r="245" ht="12.9" customHeight="1" x14ac:dyDescent="0.3"/>
    <row r="246" ht="12.9" customHeight="1" x14ac:dyDescent="0.3"/>
    <row r="247" ht="12.9" customHeight="1" x14ac:dyDescent="0.3"/>
    <row r="248" ht="12.9" customHeight="1" x14ac:dyDescent="0.3"/>
    <row r="249" ht="12.9" customHeight="1" x14ac:dyDescent="0.3"/>
    <row r="250" ht="12.9" customHeight="1" x14ac:dyDescent="0.3"/>
    <row r="251" ht="12.9" customHeight="1" x14ac:dyDescent="0.3"/>
    <row r="252" ht="12.9" customHeight="1" x14ac:dyDescent="0.3"/>
    <row r="253" ht="12.9" customHeight="1" x14ac:dyDescent="0.3"/>
    <row r="254" ht="12.9" customHeight="1" x14ac:dyDescent="0.3"/>
    <row r="255" ht="12.9" customHeight="1" x14ac:dyDescent="0.3"/>
    <row r="256" ht="12.9" customHeight="1" x14ac:dyDescent="0.3"/>
    <row r="257" ht="12.9" customHeight="1" x14ac:dyDescent="0.3"/>
    <row r="258" ht="12.9" customHeight="1" x14ac:dyDescent="0.3"/>
    <row r="259" ht="12.9" customHeight="1" x14ac:dyDescent="0.3"/>
    <row r="260" ht="12.9" customHeight="1" x14ac:dyDescent="0.3"/>
    <row r="261" ht="12.9" customHeight="1" x14ac:dyDescent="0.3"/>
    <row r="262" ht="12.9" customHeight="1" x14ac:dyDescent="0.3"/>
    <row r="263" ht="12.9" customHeight="1" x14ac:dyDescent="0.3"/>
    <row r="264" ht="12.9" customHeight="1" x14ac:dyDescent="0.3"/>
    <row r="265" ht="12.9" customHeight="1" x14ac:dyDescent="0.3"/>
    <row r="266" ht="12.9" customHeight="1" x14ac:dyDescent="0.3"/>
    <row r="267" ht="12.9" customHeight="1" x14ac:dyDescent="0.3"/>
    <row r="268" ht="12.9" customHeight="1" x14ac:dyDescent="0.3"/>
    <row r="269" ht="12.9" customHeight="1" x14ac:dyDescent="0.3"/>
    <row r="270" ht="12.9" customHeight="1" x14ac:dyDescent="0.3"/>
    <row r="271" ht="12.9" customHeight="1" x14ac:dyDescent="0.3"/>
    <row r="272" ht="12.9" customHeight="1" x14ac:dyDescent="0.3"/>
    <row r="273" ht="12.9" customHeight="1" x14ac:dyDescent="0.3"/>
    <row r="274" ht="12.9" customHeight="1" x14ac:dyDescent="0.3"/>
    <row r="275" ht="12.9" customHeight="1" x14ac:dyDescent="0.3"/>
    <row r="276" ht="12.9" customHeight="1" x14ac:dyDescent="0.3"/>
    <row r="277" ht="12.9" customHeight="1" x14ac:dyDescent="0.3"/>
    <row r="278" ht="12.9" customHeight="1" x14ac:dyDescent="0.3"/>
    <row r="279" ht="12.9" customHeight="1" x14ac:dyDescent="0.3"/>
    <row r="280" ht="12.9" customHeight="1" x14ac:dyDescent="0.3"/>
    <row r="281" ht="12.9" customHeight="1" x14ac:dyDescent="0.3"/>
    <row r="282" ht="12.9" customHeight="1" x14ac:dyDescent="0.3"/>
    <row r="283" ht="12.9" customHeight="1" x14ac:dyDescent="0.3"/>
    <row r="284" ht="12.9" customHeight="1" x14ac:dyDescent="0.3"/>
    <row r="285" ht="12.9" customHeight="1" x14ac:dyDescent="0.3"/>
    <row r="286" ht="12.9" customHeight="1" x14ac:dyDescent="0.3"/>
    <row r="287" ht="12.9" customHeight="1" x14ac:dyDescent="0.3"/>
    <row r="288" ht="12.9" customHeight="1" x14ac:dyDescent="0.3"/>
    <row r="289" ht="12.9" customHeight="1" x14ac:dyDescent="0.3"/>
    <row r="290" ht="12.9" customHeight="1" x14ac:dyDescent="0.3"/>
    <row r="291" ht="12.9" customHeight="1" x14ac:dyDescent="0.3"/>
    <row r="292" ht="12.9" customHeight="1" x14ac:dyDescent="0.3"/>
    <row r="293" ht="12.9" customHeight="1" x14ac:dyDescent="0.3"/>
    <row r="294" ht="12.9" customHeight="1" x14ac:dyDescent="0.3"/>
    <row r="295" ht="12.9" customHeight="1" x14ac:dyDescent="0.3"/>
    <row r="296" ht="12.9" customHeight="1" x14ac:dyDescent="0.3"/>
    <row r="297" ht="12.9" customHeight="1" x14ac:dyDescent="0.3"/>
    <row r="298" ht="12.9" customHeight="1" x14ac:dyDescent="0.3"/>
    <row r="299" ht="12.9" customHeight="1" x14ac:dyDescent="0.3"/>
    <row r="300" ht="12.9" customHeight="1" x14ac:dyDescent="0.3"/>
    <row r="301" ht="12.9" customHeight="1" x14ac:dyDescent="0.3"/>
    <row r="302" ht="12.9" customHeight="1" x14ac:dyDescent="0.3"/>
    <row r="303" ht="12.9" customHeight="1" x14ac:dyDescent="0.3"/>
    <row r="304" ht="12.9" customHeight="1" x14ac:dyDescent="0.3"/>
    <row r="305" ht="12.9" customHeight="1" x14ac:dyDescent="0.3"/>
    <row r="306" ht="12.9" customHeight="1" x14ac:dyDescent="0.3"/>
    <row r="307" ht="12.9" customHeight="1" x14ac:dyDescent="0.3"/>
    <row r="308" ht="12.9" customHeight="1" x14ac:dyDescent="0.3"/>
    <row r="309" ht="12.9" customHeight="1" x14ac:dyDescent="0.3"/>
    <row r="310" ht="12.9" customHeight="1" x14ac:dyDescent="0.3"/>
    <row r="311" ht="12.9" customHeight="1" x14ac:dyDescent="0.3"/>
    <row r="312" ht="12.9" customHeight="1" x14ac:dyDescent="0.3"/>
    <row r="313" ht="12.9" customHeight="1" x14ac:dyDescent="0.3"/>
    <row r="314" ht="12.9" customHeight="1" x14ac:dyDescent="0.3"/>
    <row r="315" ht="12.9" customHeight="1" x14ac:dyDescent="0.3"/>
    <row r="316" ht="12.9" customHeight="1" x14ac:dyDescent="0.3"/>
    <row r="317" ht="12.9" customHeight="1" x14ac:dyDescent="0.3"/>
    <row r="318" ht="12.9" customHeight="1" x14ac:dyDescent="0.3"/>
    <row r="319" ht="12.9" customHeight="1" x14ac:dyDescent="0.3"/>
    <row r="320" ht="12.9" customHeight="1" x14ac:dyDescent="0.3"/>
    <row r="321" ht="12.9" customHeight="1" x14ac:dyDescent="0.3"/>
    <row r="322" ht="12.9" customHeight="1" x14ac:dyDescent="0.3"/>
    <row r="323" ht="12.9" customHeight="1" x14ac:dyDescent="0.3"/>
    <row r="324" ht="12.9" customHeight="1" x14ac:dyDescent="0.3"/>
    <row r="325" ht="12.9" customHeight="1" x14ac:dyDescent="0.3"/>
    <row r="326" ht="12.9" customHeight="1" x14ac:dyDescent="0.3"/>
    <row r="327" ht="12.9" customHeight="1" x14ac:dyDescent="0.3"/>
    <row r="328" ht="12.9" customHeight="1" x14ac:dyDescent="0.3"/>
    <row r="329" ht="12.9" customHeight="1" x14ac:dyDescent="0.3"/>
    <row r="330" ht="12.9" customHeight="1" x14ac:dyDescent="0.3"/>
    <row r="331" ht="12.9" customHeight="1" x14ac:dyDescent="0.3"/>
    <row r="332" ht="12.9" customHeight="1" x14ac:dyDescent="0.3"/>
    <row r="333" ht="12.9" customHeight="1" x14ac:dyDescent="0.3"/>
    <row r="334" ht="12.9" customHeight="1" x14ac:dyDescent="0.3"/>
    <row r="335" ht="12.9" customHeight="1" x14ac:dyDescent="0.3"/>
    <row r="336" ht="12.9" customHeight="1" x14ac:dyDescent="0.3"/>
    <row r="337" ht="12.9" customHeight="1" x14ac:dyDescent="0.3"/>
    <row r="338" ht="12.9" customHeight="1" x14ac:dyDescent="0.3"/>
    <row r="339" ht="12.9" customHeight="1" x14ac:dyDescent="0.3"/>
    <row r="340" ht="12.9" customHeight="1" x14ac:dyDescent="0.3"/>
    <row r="341" ht="12.9" customHeight="1" x14ac:dyDescent="0.3"/>
    <row r="342" ht="12.9" customHeight="1" x14ac:dyDescent="0.3"/>
    <row r="343" ht="12.9" customHeight="1" x14ac:dyDescent="0.3"/>
    <row r="344" ht="12.9" customHeight="1" x14ac:dyDescent="0.3"/>
    <row r="345" ht="12.9" customHeight="1" x14ac:dyDescent="0.3"/>
    <row r="346" ht="12.9" customHeight="1" x14ac:dyDescent="0.3"/>
    <row r="347" ht="12.9" customHeight="1" x14ac:dyDescent="0.3"/>
    <row r="348" ht="12.9" customHeight="1" x14ac:dyDescent="0.3"/>
    <row r="349" ht="12.9" customHeight="1" x14ac:dyDescent="0.3"/>
    <row r="350" ht="12.9" customHeight="1" x14ac:dyDescent="0.3"/>
    <row r="351" ht="12.9" customHeight="1" x14ac:dyDescent="0.3"/>
    <row r="352" ht="12.9" customHeight="1" x14ac:dyDescent="0.3"/>
    <row r="353" ht="12.9" customHeight="1" x14ac:dyDescent="0.3"/>
    <row r="354" ht="12.9" customHeight="1" x14ac:dyDescent="0.3"/>
    <row r="355" ht="12.9" customHeight="1" x14ac:dyDescent="0.3"/>
    <row r="356" ht="12.9" customHeight="1" x14ac:dyDescent="0.3"/>
    <row r="357" ht="12.9" customHeight="1" x14ac:dyDescent="0.3"/>
    <row r="358" ht="12.9" customHeight="1" x14ac:dyDescent="0.3"/>
    <row r="359" ht="12.9" customHeight="1" x14ac:dyDescent="0.3"/>
    <row r="360" ht="12.9" customHeight="1" x14ac:dyDescent="0.3"/>
    <row r="361" ht="12.9" customHeight="1" x14ac:dyDescent="0.3"/>
    <row r="362" ht="12.9" customHeight="1" x14ac:dyDescent="0.3"/>
    <row r="363" ht="12.9" customHeight="1" x14ac:dyDescent="0.3"/>
    <row r="364" ht="12.9" customHeight="1" x14ac:dyDescent="0.3"/>
    <row r="365" ht="12.9" customHeight="1" x14ac:dyDescent="0.3"/>
    <row r="366" ht="12.9" customHeight="1" x14ac:dyDescent="0.3"/>
    <row r="367" ht="12.9" customHeight="1" x14ac:dyDescent="0.3"/>
    <row r="368" ht="12.9" customHeight="1" x14ac:dyDescent="0.3"/>
    <row r="369" ht="12.9" customHeight="1" x14ac:dyDescent="0.3"/>
    <row r="370" ht="12.9" customHeight="1" x14ac:dyDescent="0.3"/>
    <row r="371" ht="12.9" customHeight="1" x14ac:dyDescent="0.3"/>
    <row r="372" ht="12.9" customHeight="1" x14ac:dyDescent="0.3"/>
    <row r="373" ht="12.9" customHeight="1" x14ac:dyDescent="0.3"/>
    <row r="374" ht="12.9" customHeight="1" x14ac:dyDescent="0.3"/>
    <row r="375" ht="12.9" customHeight="1" x14ac:dyDescent="0.3"/>
    <row r="376" ht="12.9" customHeight="1" x14ac:dyDescent="0.3"/>
    <row r="377" ht="12.9" customHeight="1" x14ac:dyDescent="0.3"/>
    <row r="378" ht="12.9" customHeight="1" x14ac:dyDescent="0.3"/>
    <row r="379" ht="12.9" customHeight="1" x14ac:dyDescent="0.3"/>
    <row r="380" ht="12.9" customHeight="1" x14ac:dyDescent="0.3"/>
    <row r="381" ht="12.9" customHeight="1" x14ac:dyDescent="0.3"/>
    <row r="382" ht="12.9" customHeight="1" x14ac:dyDescent="0.3"/>
    <row r="383" ht="12.9" customHeight="1" x14ac:dyDescent="0.3"/>
    <row r="384" ht="12.9" customHeight="1" x14ac:dyDescent="0.3"/>
    <row r="385" ht="12.9" customHeight="1" x14ac:dyDescent="0.3"/>
    <row r="386" ht="12.9" customHeight="1" x14ac:dyDescent="0.3"/>
    <row r="387" ht="12.9" customHeight="1" x14ac:dyDescent="0.3"/>
    <row r="388" ht="12.9" customHeight="1" x14ac:dyDescent="0.3"/>
    <row r="389" ht="12.9" customHeight="1" x14ac:dyDescent="0.3"/>
    <row r="390" ht="12.9" customHeight="1" x14ac:dyDescent="0.3"/>
    <row r="391" ht="12.9" customHeight="1" x14ac:dyDescent="0.3"/>
    <row r="392" ht="12.9" customHeight="1" x14ac:dyDescent="0.3"/>
    <row r="393" ht="12.9" customHeight="1" x14ac:dyDescent="0.3"/>
    <row r="394" ht="12.9" customHeight="1" x14ac:dyDescent="0.3"/>
    <row r="395" ht="12.9" customHeight="1" x14ac:dyDescent="0.3"/>
    <row r="396" ht="12.9" customHeight="1" x14ac:dyDescent="0.3"/>
    <row r="397" ht="12.9" customHeight="1" x14ac:dyDescent="0.3"/>
    <row r="398" ht="12.9" customHeight="1" x14ac:dyDescent="0.3"/>
    <row r="399" ht="12.9" customHeight="1" x14ac:dyDescent="0.3"/>
    <row r="400" ht="12.9" customHeight="1" x14ac:dyDescent="0.3"/>
    <row r="401" ht="12.9" customHeight="1" x14ac:dyDescent="0.3"/>
    <row r="402" ht="12.9" customHeight="1" x14ac:dyDescent="0.3"/>
    <row r="403" ht="12.9" customHeight="1" x14ac:dyDescent="0.3"/>
    <row r="404" ht="12.9" customHeight="1" x14ac:dyDescent="0.3"/>
    <row r="405" ht="12.9" customHeight="1" x14ac:dyDescent="0.3"/>
    <row r="406" ht="12.9" customHeight="1" x14ac:dyDescent="0.3"/>
    <row r="407" ht="12.9" customHeight="1" x14ac:dyDescent="0.3"/>
    <row r="408" ht="12.9" customHeight="1" x14ac:dyDescent="0.3"/>
    <row r="409" ht="12.9" customHeight="1" x14ac:dyDescent="0.3"/>
    <row r="410" ht="12.9" customHeight="1" x14ac:dyDescent="0.3"/>
    <row r="411" ht="12.9" customHeight="1" x14ac:dyDescent="0.3"/>
    <row r="412" ht="12.9" customHeight="1" x14ac:dyDescent="0.3"/>
    <row r="413" ht="12.9" customHeight="1" x14ac:dyDescent="0.3"/>
    <row r="414" ht="12.9" customHeight="1" x14ac:dyDescent="0.3"/>
    <row r="415" ht="12.9" customHeight="1" x14ac:dyDescent="0.3"/>
    <row r="416" ht="12.9" customHeight="1" x14ac:dyDescent="0.3"/>
    <row r="417" ht="12.9" customHeight="1" x14ac:dyDescent="0.3"/>
    <row r="418" ht="12.9" customHeight="1" x14ac:dyDescent="0.3"/>
    <row r="419" ht="12.9" customHeight="1" x14ac:dyDescent="0.3"/>
    <row r="420" ht="12.9" customHeight="1" x14ac:dyDescent="0.3"/>
    <row r="421" ht="12.9" customHeight="1" x14ac:dyDescent="0.3"/>
    <row r="422" ht="12.9" customHeight="1" x14ac:dyDescent="0.3"/>
    <row r="423" ht="12.9" customHeight="1" x14ac:dyDescent="0.3"/>
    <row r="424" ht="12.9" customHeight="1" x14ac:dyDescent="0.3"/>
    <row r="425" ht="12.9" customHeight="1" x14ac:dyDescent="0.3"/>
    <row r="426" ht="12.9" customHeight="1" x14ac:dyDescent="0.3"/>
    <row r="427" ht="12.9" customHeight="1" x14ac:dyDescent="0.3"/>
    <row r="428" ht="12.9" customHeight="1" x14ac:dyDescent="0.3"/>
    <row r="429" ht="12.9" customHeight="1" x14ac:dyDescent="0.3"/>
    <row r="430" ht="12.9" customHeight="1" x14ac:dyDescent="0.3"/>
    <row r="431" ht="12.9" customHeight="1" x14ac:dyDescent="0.3"/>
    <row r="432" ht="12.9" customHeight="1" x14ac:dyDescent="0.3"/>
    <row r="433" ht="12.9" customHeight="1" x14ac:dyDescent="0.3"/>
    <row r="434" ht="12.9" customHeight="1" x14ac:dyDescent="0.3"/>
    <row r="435" ht="12.9" customHeight="1" x14ac:dyDescent="0.3"/>
    <row r="436" ht="12.9" customHeight="1" x14ac:dyDescent="0.3"/>
    <row r="437" ht="12.9" customHeight="1" x14ac:dyDescent="0.3"/>
    <row r="438" ht="12.9" customHeight="1" x14ac:dyDescent="0.3"/>
    <row r="439" ht="12.9" customHeight="1" x14ac:dyDescent="0.3"/>
    <row r="440" ht="12.9" customHeight="1" x14ac:dyDescent="0.3"/>
    <row r="441" ht="12.9" customHeight="1" x14ac:dyDescent="0.3"/>
    <row r="442" ht="12.9" customHeight="1" x14ac:dyDescent="0.3"/>
    <row r="443" ht="12.9" customHeight="1" x14ac:dyDescent="0.3"/>
    <row r="444" ht="12.9" customHeight="1" x14ac:dyDescent="0.3"/>
    <row r="445" ht="12.9" customHeight="1" x14ac:dyDescent="0.3"/>
    <row r="446" ht="12.9" customHeight="1" x14ac:dyDescent="0.3"/>
    <row r="447" ht="12.9" customHeight="1" x14ac:dyDescent="0.3"/>
    <row r="448" ht="12.9" customHeight="1" x14ac:dyDescent="0.3"/>
    <row r="449" ht="12.9" customHeight="1" x14ac:dyDescent="0.3"/>
    <row r="450" ht="12.9" customHeight="1" x14ac:dyDescent="0.3"/>
    <row r="451" ht="12.9" customHeight="1" x14ac:dyDescent="0.3"/>
    <row r="452" ht="12.9" customHeight="1" x14ac:dyDescent="0.3"/>
    <row r="453" ht="12.9" customHeight="1" x14ac:dyDescent="0.3"/>
    <row r="454" ht="12.9" customHeight="1" x14ac:dyDescent="0.3"/>
    <row r="455" ht="12.9" customHeight="1" x14ac:dyDescent="0.3"/>
    <row r="456" ht="12.9" customHeight="1" x14ac:dyDescent="0.3"/>
    <row r="457" ht="12.9" customHeight="1" x14ac:dyDescent="0.3"/>
    <row r="458" ht="12.9" customHeight="1" x14ac:dyDescent="0.3"/>
    <row r="459" ht="12.9" customHeight="1" x14ac:dyDescent="0.3"/>
    <row r="460" ht="12.9" customHeight="1" x14ac:dyDescent="0.3"/>
    <row r="461" ht="12.9" customHeight="1" x14ac:dyDescent="0.3"/>
    <row r="462" ht="12.9" customHeight="1" x14ac:dyDescent="0.3"/>
    <row r="463" ht="12.9" customHeight="1" x14ac:dyDescent="0.3"/>
    <row r="464" ht="12.9" customHeight="1" x14ac:dyDescent="0.3"/>
    <row r="465" ht="12.9" customHeight="1" x14ac:dyDescent="0.3"/>
    <row r="466" ht="12.9" customHeight="1" x14ac:dyDescent="0.3"/>
    <row r="467" ht="12.9" customHeight="1" x14ac:dyDescent="0.3"/>
    <row r="468" ht="12.9" customHeight="1" x14ac:dyDescent="0.3"/>
    <row r="469" ht="12.9" customHeight="1" x14ac:dyDescent="0.3"/>
    <row r="470" ht="12.9" customHeight="1" x14ac:dyDescent="0.3"/>
    <row r="471" ht="12.9" customHeight="1" x14ac:dyDescent="0.3"/>
    <row r="472" ht="12.9" customHeight="1" x14ac:dyDescent="0.3"/>
    <row r="473" ht="12.9" customHeight="1" x14ac:dyDescent="0.3"/>
    <row r="474" ht="12.9" customHeight="1" x14ac:dyDescent="0.3"/>
    <row r="475" ht="12.9" customHeight="1" x14ac:dyDescent="0.3"/>
    <row r="476" ht="12.9" customHeight="1" x14ac:dyDescent="0.3"/>
    <row r="477" ht="12.9" customHeight="1" x14ac:dyDescent="0.3"/>
    <row r="478" ht="12.9" customHeight="1" x14ac:dyDescent="0.3"/>
    <row r="479" ht="12.9" customHeight="1" x14ac:dyDescent="0.3"/>
    <row r="480" ht="12.9" customHeight="1" x14ac:dyDescent="0.3"/>
    <row r="481" ht="12.9" customHeight="1" x14ac:dyDescent="0.3"/>
    <row r="482" ht="12.9" customHeight="1" x14ac:dyDescent="0.3"/>
    <row r="483" ht="12.9" customHeight="1" x14ac:dyDescent="0.3"/>
    <row r="484" ht="12.9" customHeight="1" x14ac:dyDescent="0.3"/>
    <row r="485" ht="12.9" customHeight="1" x14ac:dyDescent="0.3"/>
    <row r="486" ht="12.9" customHeight="1" x14ac:dyDescent="0.3"/>
    <row r="487" ht="12.9" customHeight="1" x14ac:dyDescent="0.3"/>
    <row r="488" ht="12.9" customHeight="1" x14ac:dyDescent="0.3"/>
    <row r="489" ht="12.9" customHeight="1" x14ac:dyDescent="0.3"/>
    <row r="490" ht="12.9" customHeight="1" x14ac:dyDescent="0.3"/>
    <row r="491" ht="12.9" customHeight="1" x14ac:dyDescent="0.3"/>
    <row r="492" ht="12.9" customHeight="1" x14ac:dyDescent="0.3"/>
    <row r="493" ht="12.9" customHeight="1" x14ac:dyDescent="0.3"/>
    <row r="494" ht="12.9" customHeight="1" x14ac:dyDescent="0.3"/>
    <row r="495" ht="12.9" customHeight="1" x14ac:dyDescent="0.3"/>
    <row r="496" ht="12.9" customHeight="1" x14ac:dyDescent="0.3"/>
    <row r="497" ht="12.9" customHeight="1" x14ac:dyDescent="0.3"/>
    <row r="498" ht="12.9" customHeight="1" x14ac:dyDescent="0.3"/>
    <row r="499" ht="12.9" customHeight="1" x14ac:dyDescent="0.3"/>
    <row r="500" ht="12.9" customHeight="1" x14ac:dyDescent="0.3"/>
    <row r="501" ht="12.9" customHeight="1" x14ac:dyDescent="0.3"/>
    <row r="502" ht="12.9" customHeight="1" x14ac:dyDescent="0.3"/>
    <row r="503" ht="12.9" customHeight="1" x14ac:dyDescent="0.3"/>
    <row r="504" ht="12.9" customHeight="1" x14ac:dyDescent="0.3"/>
    <row r="505" ht="12.9" customHeight="1" x14ac:dyDescent="0.3"/>
    <row r="506" ht="12.9" customHeight="1" x14ac:dyDescent="0.3"/>
    <row r="507" ht="12.9" customHeight="1" x14ac:dyDescent="0.3"/>
    <row r="508" ht="12.9" customHeight="1" x14ac:dyDescent="0.3"/>
    <row r="509" ht="12.9" customHeight="1" x14ac:dyDescent="0.3"/>
    <row r="510" ht="12.9" customHeight="1" x14ac:dyDescent="0.3"/>
    <row r="511" ht="12.9" customHeight="1" x14ac:dyDescent="0.3"/>
    <row r="512" ht="12.9" customHeight="1" x14ac:dyDescent="0.3"/>
    <row r="513" ht="12.9" customHeight="1" x14ac:dyDescent="0.3"/>
    <row r="514" ht="12.9" customHeight="1" x14ac:dyDescent="0.3"/>
    <row r="515" ht="12.9" customHeight="1" x14ac:dyDescent="0.3"/>
    <row r="516" ht="12.9" customHeight="1" x14ac:dyDescent="0.3"/>
    <row r="517" ht="12.9" customHeight="1" x14ac:dyDescent="0.3"/>
    <row r="518" ht="12.9" customHeight="1" x14ac:dyDescent="0.3"/>
    <row r="519" ht="12.9" customHeight="1" x14ac:dyDescent="0.3"/>
    <row r="520" ht="12.9" customHeight="1" x14ac:dyDescent="0.3"/>
    <row r="521" ht="12.9" customHeight="1" x14ac:dyDescent="0.3"/>
    <row r="522" ht="12.9" customHeight="1" x14ac:dyDescent="0.3"/>
    <row r="523" ht="12.9" customHeight="1" x14ac:dyDescent="0.3"/>
    <row r="524" ht="12.9" customHeight="1" x14ac:dyDescent="0.3"/>
    <row r="525" ht="12.9" customHeight="1" x14ac:dyDescent="0.3"/>
    <row r="526" ht="12.9" customHeight="1" x14ac:dyDescent="0.3"/>
    <row r="527" ht="12.9" customHeight="1" x14ac:dyDescent="0.3"/>
    <row r="528" ht="12.9" customHeight="1" x14ac:dyDescent="0.3"/>
    <row r="529" ht="12.9" customHeight="1" x14ac:dyDescent="0.3"/>
    <row r="530" ht="12.9" customHeight="1" x14ac:dyDescent="0.3"/>
    <row r="531" ht="12.9" customHeight="1" x14ac:dyDescent="0.3"/>
    <row r="532" ht="12.9" customHeight="1" x14ac:dyDescent="0.3"/>
    <row r="533" ht="12.9" customHeight="1" x14ac:dyDescent="0.3"/>
    <row r="534" ht="12.9" customHeight="1" x14ac:dyDescent="0.3"/>
    <row r="535" ht="12.9" customHeight="1" x14ac:dyDescent="0.3"/>
    <row r="536" ht="12.9" customHeight="1" x14ac:dyDescent="0.3"/>
    <row r="537" ht="12.9" customHeight="1" x14ac:dyDescent="0.3"/>
    <row r="538" ht="12.9" customHeight="1" x14ac:dyDescent="0.3"/>
    <row r="539" ht="12.9" customHeight="1" x14ac:dyDescent="0.3"/>
    <row r="540" ht="12.9" customHeight="1" x14ac:dyDescent="0.3"/>
    <row r="541" ht="12.9" customHeight="1" x14ac:dyDescent="0.3"/>
    <row r="542" ht="12.9" customHeight="1" x14ac:dyDescent="0.3"/>
    <row r="543" ht="12.9" customHeight="1" x14ac:dyDescent="0.3"/>
    <row r="544" ht="12.9" customHeight="1" x14ac:dyDescent="0.3"/>
    <row r="545" ht="12.9" customHeight="1" x14ac:dyDescent="0.3"/>
    <row r="546" ht="12.9" customHeight="1" x14ac:dyDescent="0.3"/>
    <row r="547" ht="12.9" customHeight="1" x14ac:dyDescent="0.3"/>
    <row r="548" ht="12.9" customHeight="1" x14ac:dyDescent="0.3"/>
    <row r="549" ht="12.9" customHeight="1" x14ac:dyDescent="0.3"/>
    <row r="550" ht="12.9" customHeight="1" x14ac:dyDescent="0.3"/>
    <row r="551" ht="12.9" customHeight="1" x14ac:dyDescent="0.3"/>
    <row r="552" ht="12.9" customHeight="1" x14ac:dyDescent="0.3"/>
    <row r="553" ht="12.9" customHeight="1" x14ac:dyDescent="0.3"/>
    <row r="554" ht="12.9" customHeight="1" x14ac:dyDescent="0.3"/>
    <row r="555" ht="12.9" customHeight="1" x14ac:dyDescent="0.3"/>
    <row r="556" ht="12.9" customHeight="1" x14ac:dyDescent="0.3"/>
    <row r="557" ht="12.9" customHeight="1" x14ac:dyDescent="0.3"/>
    <row r="558" ht="12.9" customHeight="1" x14ac:dyDescent="0.3"/>
    <row r="559" ht="12.9" customHeight="1" x14ac:dyDescent="0.3"/>
    <row r="560" ht="12.9" customHeight="1" x14ac:dyDescent="0.3"/>
    <row r="561" ht="12.9" customHeight="1" x14ac:dyDescent="0.3"/>
    <row r="562" ht="12.9" customHeight="1" x14ac:dyDescent="0.3"/>
    <row r="563" ht="12.9" customHeight="1" x14ac:dyDescent="0.3"/>
    <row r="564" ht="12.9" customHeight="1" x14ac:dyDescent="0.3"/>
    <row r="565" ht="12.9" customHeight="1" x14ac:dyDescent="0.3"/>
    <row r="566" ht="12.9" customHeight="1" x14ac:dyDescent="0.3"/>
    <row r="567" ht="12.9" customHeight="1" x14ac:dyDescent="0.3"/>
    <row r="568" ht="12.9" customHeight="1" x14ac:dyDescent="0.3"/>
    <row r="569" ht="12.9" customHeight="1" x14ac:dyDescent="0.3"/>
    <row r="570" ht="12.9" customHeight="1" x14ac:dyDescent="0.3"/>
    <row r="571" ht="12.9" customHeight="1" x14ac:dyDescent="0.3"/>
    <row r="572" ht="12.9" customHeight="1" x14ac:dyDescent="0.3"/>
    <row r="573" ht="12.9" customHeight="1" x14ac:dyDescent="0.3"/>
    <row r="574" ht="12.9" customHeight="1" x14ac:dyDescent="0.3"/>
    <row r="575" ht="12.9" customHeight="1" x14ac:dyDescent="0.3"/>
    <row r="576" ht="12.9" customHeight="1" x14ac:dyDescent="0.3"/>
    <row r="577" ht="12.9" customHeight="1" x14ac:dyDescent="0.3"/>
    <row r="578" ht="12.9" customHeight="1" x14ac:dyDescent="0.3"/>
    <row r="579" ht="12.9" customHeight="1" x14ac:dyDescent="0.3"/>
    <row r="580" ht="12.9" customHeight="1" x14ac:dyDescent="0.3"/>
    <row r="581" ht="12.9" customHeight="1" x14ac:dyDescent="0.3"/>
    <row r="582" ht="12.9" customHeight="1" x14ac:dyDescent="0.3"/>
    <row r="583" ht="12.9" customHeight="1" x14ac:dyDescent="0.3"/>
    <row r="584" ht="12.9" customHeight="1" x14ac:dyDescent="0.3"/>
    <row r="585" ht="12.9" customHeight="1" x14ac:dyDescent="0.3"/>
    <row r="586" ht="12.9" customHeight="1" x14ac:dyDescent="0.3"/>
    <row r="587" ht="12.9" customHeight="1" x14ac:dyDescent="0.3"/>
    <row r="588" ht="12.9" customHeight="1" x14ac:dyDescent="0.3"/>
    <row r="589" ht="12.9" customHeight="1" x14ac:dyDescent="0.3"/>
    <row r="590" ht="12.9" customHeight="1" x14ac:dyDescent="0.3"/>
    <row r="591" ht="12.9" customHeight="1" x14ac:dyDescent="0.3"/>
    <row r="592" ht="12.9" customHeight="1" x14ac:dyDescent="0.3"/>
    <row r="593" ht="12.9" customHeight="1" x14ac:dyDescent="0.3"/>
    <row r="594" ht="12.9" customHeight="1" x14ac:dyDescent="0.3"/>
    <row r="595" ht="12.9" customHeight="1" x14ac:dyDescent="0.3"/>
    <row r="596" ht="12.9" customHeight="1" x14ac:dyDescent="0.3"/>
    <row r="597" ht="12.9" customHeight="1" x14ac:dyDescent="0.3"/>
    <row r="598" ht="12.9" customHeight="1" x14ac:dyDescent="0.3"/>
    <row r="599" ht="12.9" customHeight="1" x14ac:dyDescent="0.3"/>
    <row r="600" ht="12.9" customHeight="1" x14ac:dyDescent="0.3"/>
    <row r="601" ht="12.9" customHeight="1" x14ac:dyDescent="0.3"/>
    <row r="602" ht="12.9" customHeight="1" x14ac:dyDescent="0.3"/>
    <row r="603" ht="12.9" customHeight="1" x14ac:dyDescent="0.3"/>
    <row r="604" ht="12.9" customHeight="1" x14ac:dyDescent="0.3"/>
    <row r="605" ht="12.9" customHeight="1" x14ac:dyDescent="0.3"/>
    <row r="606" ht="12.9" customHeight="1" x14ac:dyDescent="0.3"/>
    <row r="607" ht="12.9" customHeight="1" x14ac:dyDescent="0.3"/>
    <row r="608" ht="12.9" customHeight="1" x14ac:dyDescent="0.3"/>
    <row r="609" ht="12.9" customHeight="1" x14ac:dyDescent="0.3"/>
    <row r="610" ht="12.9" customHeight="1" x14ac:dyDescent="0.3"/>
    <row r="611" ht="12.9" customHeight="1" x14ac:dyDescent="0.3"/>
    <row r="612" ht="12.9" customHeight="1" x14ac:dyDescent="0.3"/>
    <row r="613" ht="12.9" customHeight="1" x14ac:dyDescent="0.3"/>
    <row r="614" ht="12.9" customHeight="1" x14ac:dyDescent="0.3"/>
    <row r="615" ht="12.9" customHeight="1" x14ac:dyDescent="0.3"/>
    <row r="616" ht="12.9" customHeight="1" x14ac:dyDescent="0.3"/>
    <row r="617" ht="12.9" customHeight="1" x14ac:dyDescent="0.3"/>
    <row r="618" ht="12.9" customHeight="1" x14ac:dyDescent="0.3"/>
    <row r="619" ht="12.9" customHeight="1" x14ac:dyDescent="0.3"/>
    <row r="620" ht="12.9" customHeight="1" x14ac:dyDescent="0.3"/>
    <row r="621" ht="12.9" customHeight="1" x14ac:dyDescent="0.3"/>
    <row r="622" ht="12.9" customHeight="1" x14ac:dyDescent="0.3"/>
    <row r="623" ht="12.9" customHeight="1" x14ac:dyDescent="0.3"/>
    <row r="624" ht="12.9" customHeight="1" x14ac:dyDescent="0.3"/>
    <row r="625" ht="12.9" customHeight="1" x14ac:dyDescent="0.3"/>
    <row r="626" ht="12.9" customHeight="1" x14ac:dyDescent="0.3"/>
    <row r="627" ht="12.9" customHeight="1" x14ac:dyDescent="0.3"/>
    <row r="628" ht="12.9" customHeight="1" x14ac:dyDescent="0.3"/>
    <row r="629" ht="12.9" customHeight="1" x14ac:dyDescent="0.3"/>
    <row r="630" ht="12.9" customHeight="1" x14ac:dyDescent="0.3"/>
    <row r="631" ht="12.9" customHeight="1" x14ac:dyDescent="0.3"/>
    <row r="632" ht="12.9" customHeight="1" x14ac:dyDescent="0.3"/>
    <row r="633" ht="12.9" customHeight="1" x14ac:dyDescent="0.3"/>
    <row r="634" ht="12.9" customHeight="1" x14ac:dyDescent="0.3"/>
    <row r="635" ht="12.9" customHeight="1" x14ac:dyDescent="0.3"/>
    <row r="636" ht="12.9" customHeight="1" x14ac:dyDescent="0.3"/>
    <row r="637" ht="12.9" customHeight="1" x14ac:dyDescent="0.3"/>
    <row r="638" ht="12.9" customHeight="1" x14ac:dyDescent="0.3"/>
    <row r="639" ht="12.9" customHeight="1" x14ac:dyDescent="0.3"/>
    <row r="640" ht="12.9" customHeight="1" x14ac:dyDescent="0.3"/>
    <row r="641" ht="12.9" customHeight="1" x14ac:dyDescent="0.3"/>
    <row r="642" ht="12.9" customHeight="1" x14ac:dyDescent="0.3"/>
    <row r="643" ht="12.9" customHeight="1" x14ac:dyDescent="0.3"/>
    <row r="644" ht="12.9" customHeight="1" x14ac:dyDescent="0.3"/>
    <row r="645" ht="12.9" customHeight="1" x14ac:dyDescent="0.3"/>
    <row r="646" ht="12.9" customHeight="1" x14ac:dyDescent="0.3"/>
    <row r="647" ht="12.9" customHeight="1" x14ac:dyDescent="0.3"/>
    <row r="648" ht="12.9" customHeight="1" x14ac:dyDescent="0.3"/>
    <row r="649" ht="12.9" customHeight="1" x14ac:dyDescent="0.3"/>
    <row r="650" ht="12.9" customHeight="1" x14ac:dyDescent="0.3"/>
    <row r="651" ht="12.9" customHeight="1" x14ac:dyDescent="0.3"/>
    <row r="652" ht="12.9" customHeight="1" x14ac:dyDescent="0.3"/>
    <row r="653" ht="12.9" customHeight="1" x14ac:dyDescent="0.3"/>
    <row r="654" ht="12.9" customHeight="1" x14ac:dyDescent="0.3"/>
    <row r="655" ht="12.9" customHeight="1" x14ac:dyDescent="0.3"/>
    <row r="656" ht="12.9" customHeight="1" x14ac:dyDescent="0.3"/>
    <row r="657" ht="12.9" customHeight="1" x14ac:dyDescent="0.3"/>
    <row r="658" ht="12.9" customHeight="1" x14ac:dyDescent="0.3"/>
    <row r="659" ht="12.9" customHeight="1" x14ac:dyDescent="0.3"/>
    <row r="660" ht="12.9" customHeight="1" x14ac:dyDescent="0.3"/>
    <row r="661" ht="12.9" customHeight="1" x14ac:dyDescent="0.3"/>
    <row r="662" ht="12.9" customHeight="1" x14ac:dyDescent="0.3"/>
    <row r="663" ht="12.9" customHeight="1" x14ac:dyDescent="0.3"/>
    <row r="664" ht="12.9" customHeight="1" x14ac:dyDescent="0.3"/>
    <row r="665" ht="12.9" customHeight="1" x14ac:dyDescent="0.3"/>
    <row r="666" ht="12.9" customHeight="1" x14ac:dyDescent="0.3"/>
    <row r="667" ht="12.9" customHeight="1" x14ac:dyDescent="0.3"/>
    <row r="668" ht="12.9" customHeight="1" x14ac:dyDescent="0.3"/>
    <row r="669" ht="12.9" customHeight="1" x14ac:dyDescent="0.3"/>
    <row r="670" ht="12.9" customHeight="1" x14ac:dyDescent="0.3"/>
    <row r="671" ht="12.9" customHeight="1" x14ac:dyDescent="0.3"/>
    <row r="672" ht="12.9" customHeight="1" x14ac:dyDescent="0.3"/>
    <row r="673" ht="12.9" customHeight="1" x14ac:dyDescent="0.3"/>
    <row r="674" ht="12.9" customHeight="1" x14ac:dyDescent="0.3"/>
    <row r="675" ht="12.9" customHeight="1" x14ac:dyDescent="0.3"/>
    <row r="676" ht="12.9" customHeight="1" x14ac:dyDescent="0.3"/>
    <row r="677" ht="12.9" customHeight="1" x14ac:dyDescent="0.3"/>
    <row r="678" ht="12.9" customHeight="1" x14ac:dyDescent="0.3"/>
    <row r="679" ht="12.9" customHeight="1" x14ac:dyDescent="0.3"/>
    <row r="680" ht="12.9" customHeight="1" x14ac:dyDescent="0.3"/>
    <row r="681" ht="12.9" customHeight="1" x14ac:dyDescent="0.3"/>
    <row r="682" ht="12.9" customHeight="1" x14ac:dyDescent="0.3"/>
    <row r="683" ht="12.9" customHeight="1" x14ac:dyDescent="0.3"/>
    <row r="684" ht="12.9" customHeight="1" x14ac:dyDescent="0.3"/>
    <row r="685" ht="12.9" customHeight="1" x14ac:dyDescent="0.3"/>
    <row r="686" ht="12.9" customHeight="1" x14ac:dyDescent="0.3"/>
    <row r="687" ht="12.9" customHeight="1" x14ac:dyDescent="0.3"/>
    <row r="688" ht="12.9" customHeight="1" x14ac:dyDescent="0.3"/>
    <row r="689" ht="12.9" customHeight="1" x14ac:dyDescent="0.3"/>
    <row r="690" ht="12.9" customHeight="1" x14ac:dyDescent="0.3"/>
    <row r="691" ht="12.9" customHeight="1" x14ac:dyDescent="0.3"/>
    <row r="692" ht="12.9" customHeight="1" x14ac:dyDescent="0.3"/>
    <row r="693" ht="12.9" customHeight="1" x14ac:dyDescent="0.3"/>
    <row r="694" ht="12.9" customHeight="1" x14ac:dyDescent="0.3"/>
    <row r="695" ht="12.9" customHeight="1" x14ac:dyDescent="0.3"/>
    <row r="696" ht="12.9" customHeight="1" x14ac:dyDescent="0.3"/>
    <row r="697" ht="12.9" customHeight="1" x14ac:dyDescent="0.3"/>
    <row r="698" ht="12.9" customHeight="1" x14ac:dyDescent="0.3"/>
    <row r="699" ht="12.9" customHeight="1" x14ac:dyDescent="0.3"/>
    <row r="700" ht="12.9" customHeight="1" x14ac:dyDescent="0.3"/>
    <row r="701" ht="12.9" customHeight="1" x14ac:dyDescent="0.3"/>
    <row r="702" ht="12.9" customHeight="1" x14ac:dyDescent="0.3"/>
    <row r="703" ht="12.9" customHeight="1" x14ac:dyDescent="0.3"/>
    <row r="704" ht="12.9" customHeight="1" x14ac:dyDescent="0.3"/>
    <row r="705" ht="12.9" customHeight="1" x14ac:dyDescent="0.3"/>
    <row r="706" ht="12.9" customHeight="1" x14ac:dyDescent="0.3"/>
    <row r="707" ht="12.9" customHeight="1" x14ac:dyDescent="0.3"/>
    <row r="708" ht="12.9" customHeight="1" x14ac:dyDescent="0.3"/>
    <row r="709" ht="12.9" customHeight="1" x14ac:dyDescent="0.3"/>
    <row r="710" ht="12.9" customHeight="1" x14ac:dyDescent="0.3"/>
    <row r="711" ht="12.9" customHeight="1" x14ac:dyDescent="0.3"/>
    <row r="712" ht="12.9" customHeight="1" x14ac:dyDescent="0.3"/>
    <row r="713" ht="12.9" customHeight="1" x14ac:dyDescent="0.3"/>
    <row r="714" ht="12.9" customHeight="1" x14ac:dyDescent="0.3"/>
    <row r="715" ht="12.9" customHeight="1" x14ac:dyDescent="0.3"/>
    <row r="716" ht="12.9" customHeight="1" x14ac:dyDescent="0.3"/>
    <row r="717" ht="12.9" customHeight="1" x14ac:dyDescent="0.3"/>
    <row r="718" ht="12.9" customHeight="1" x14ac:dyDescent="0.3"/>
    <row r="719" ht="12.9" customHeight="1" x14ac:dyDescent="0.3"/>
    <row r="720" ht="12.9" customHeight="1" x14ac:dyDescent="0.3"/>
    <row r="721" ht="12.9" customHeight="1" x14ac:dyDescent="0.3"/>
    <row r="722" ht="12.9" customHeight="1" x14ac:dyDescent="0.3"/>
    <row r="723" ht="12.9" customHeight="1" x14ac:dyDescent="0.3"/>
    <row r="724" ht="12.9" customHeight="1" x14ac:dyDescent="0.3"/>
    <row r="725" ht="12.9" customHeight="1" x14ac:dyDescent="0.3"/>
    <row r="726" ht="12.9" customHeight="1" x14ac:dyDescent="0.3"/>
    <row r="727" ht="12.9" customHeight="1" x14ac:dyDescent="0.3"/>
    <row r="728" ht="12.9" customHeight="1" x14ac:dyDescent="0.3"/>
    <row r="729" ht="12.9" customHeight="1" x14ac:dyDescent="0.3"/>
    <row r="730" ht="12.9" customHeight="1" x14ac:dyDescent="0.3"/>
    <row r="731" ht="12.9" customHeight="1" x14ac:dyDescent="0.3"/>
    <row r="732" ht="12.9" customHeight="1" x14ac:dyDescent="0.3"/>
    <row r="733" ht="12.9" customHeight="1" x14ac:dyDescent="0.3"/>
    <row r="734" ht="12.9" customHeight="1" x14ac:dyDescent="0.3"/>
    <row r="735" ht="12.9" customHeight="1" x14ac:dyDescent="0.3"/>
    <row r="736" ht="12.9" customHeight="1" x14ac:dyDescent="0.3"/>
    <row r="737" ht="12.9" customHeight="1" x14ac:dyDescent="0.3"/>
    <row r="738" ht="12.9" customHeight="1" x14ac:dyDescent="0.3"/>
    <row r="739" ht="12.9" customHeight="1" x14ac:dyDescent="0.3"/>
    <row r="740" ht="12.9" customHeight="1" x14ac:dyDescent="0.3"/>
    <row r="741" ht="12.9" customHeight="1" x14ac:dyDescent="0.3"/>
    <row r="742" ht="12.9" customHeight="1" x14ac:dyDescent="0.3"/>
    <row r="743" ht="12.9" customHeight="1" x14ac:dyDescent="0.3"/>
    <row r="744" ht="12.9" customHeight="1" x14ac:dyDescent="0.3"/>
    <row r="745" ht="12.9" customHeight="1" x14ac:dyDescent="0.3"/>
    <row r="746" ht="12.9" customHeight="1" x14ac:dyDescent="0.3"/>
    <row r="747" ht="12.9" customHeight="1" x14ac:dyDescent="0.3"/>
    <row r="748" ht="12.9" customHeight="1" x14ac:dyDescent="0.3"/>
    <row r="749" ht="12.9" customHeight="1" x14ac:dyDescent="0.3"/>
    <row r="750" ht="12.9" customHeight="1" x14ac:dyDescent="0.3"/>
    <row r="751" ht="12.9" customHeight="1" x14ac:dyDescent="0.3"/>
    <row r="752" ht="12.9" customHeight="1" x14ac:dyDescent="0.3"/>
    <row r="753" ht="12.9" customHeight="1" x14ac:dyDescent="0.3"/>
    <row r="754" ht="12.9" customHeight="1" x14ac:dyDescent="0.3"/>
    <row r="755" ht="12.9" customHeight="1" x14ac:dyDescent="0.3"/>
    <row r="756" ht="12.9" customHeight="1" x14ac:dyDescent="0.3"/>
    <row r="757" ht="12.9" customHeight="1" x14ac:dyDescent="0.3"/>
    <row r="758" ht="12.9" customHeight="1" x14ac:dyDescent="0.3"/>
    <row r="759" ht="12.9" customHeight="1" x14ac:dyDescent="0.3"/>
    <row r="760" ht="12.9" customHeight="1" x14ac:dyDescent="0.3"/>
    <row r="761" ht="12.9" customHeight="1" x14ac:dyDescent="0.3"/>
    <row r="762" ht="12.9" customHeight="1" x14ac:dyDescent="0.3"/>
    <row r="763" ht="12.9" customHeight="1" x14ac:dyDescent="0.3"/>
    <row r="764" ht="12.9" customHeight="1" x14ac:dyDescent="0.3"/>
    <row r="765" ht="12.9" customHeight="1" x14ac:dyDescent="0.3"/>
    <row r="766" ht="12.9" customHeight="1" x14ac:dyDescent="0.3"/>
    <row r="767" ht="12.9" customHeight="1" x14ac:dyDescent="0.3"/>
    <row r="768" ht="12.9" customHeight="1" x14ac:dyDescent="0.3"/>
    <row r="769" ht="12.9" customHeight="1" x14ac:dyDescent="0.3"/>
    <row r="770" ht="12.9" customHeight="1" x14ac:dyDescent="0.3"/>
    <row r="771" ht="12.9" customHeight="1" x14ac:dyDescent="0.3"/>
    <row r="772" ht="12.9" customHeight="1" x14ac:dyDescent="0.3"/>
    <row r="773" ht="12.9" customHeight="1" x14ac:dyDescent="0.3"/>
    <row r="774" ht="12.9" customHeight="1" x14ac:dyDescent="0.3"/>
    <row r="775" ht="12.9" customHeight="1" x14ac:dyDescent="0.3"/>
    <row r="776" ht="12.9" customHeight="1" x14ac:dyDescent="0.3"/>
    <row r="777" ht="12.9" customHeight="1" x14ac:dyDescent="0.3"/>
    <row r="778" ht="12.9" customHeight="1" x14ac:dyDescent="0.3"/>
    <row r="779" ht="12.9" customHeight="1" x14ac:dyDescent="0.3"/>
    <row r="780" ht="12.9" customHeight="1" x14ac:dyDescent="0.3"/>
    <row r="781" ht="12.9" customHeight="1" x14ac:dyDescent="0.3"/>
    <row r="782" ht="12.9" customHeight="1" x14ac:dyDescent="0.3"/>
    <row r="783" ht="12.9" customHeight="1" x14ac:dyDescent="0.3"/>
    <row r="784" ht="12.9" customHeight="1" x14ac:dyDescent="0.3"/>
    <row r="785" ht="12.9" customHeight="1" x14ac:dyDescent="0.3"/>
    <row r="786" ht="12.9" customHeight="1" x14ac:dyDescent="0.3"/>
    <row r="787" ht="12.9" customHeight="1" x14ac:dyDescent="0.3"/>
    <row r="788" ht="12.9" customHeight="1" x14ac:dyDescent="0.3"/>
    <row r="789" ht="12.9" customHeight="1" x14ac:dyDescent="0.3"/>
    <row r="790" ht="12.9" customHeight="1" x14ac:dyDescent="0.3"/>
    <row r="791" ht="12.9" customHeight="1" x14ac:dyDescent="0.3"/>
    <row r="792" ht="12.9" customHeight="1" x14ac:dyDescent="0.3"/>
    <row r="793" ht="12.9" customHeight="1" x14ac:dyDescent="0.3"/>
    <row r="794" ht="12.9" customHeight="1" x14ac:dyDescent="0.3"/>
    <row r="795" ht="12.9" customHeight="1" x14ac:dyDescent="0.3"/>
    <row r="796" ht="12.9" customHeight="1" x14ac:dyDescent="0.3"/>
    <row r="797" ht="12.9" customHeight="1" x14ac:dyDescent="0.3"/>
    <row r="798" ht="12.9" customHeight="1" x14ac:dyDescent="0.3"/>
    <row r="799" ht="12.9" customHeight="1" x14ac:dyDescent="0.3"/>
    <row r="800" ht="12.9" customHeight="1" x14ac:dyDescent="0.3"/>
    <row r="801" ht="12.9" customHeight="1" x14ac:dyDescent="0.3"/>
    <row r="802" ht="12.9" customHeight="1" x14ac:dyDescent="0.3"/>
    <row r="803" ht="12.9" customHeight="1" x14ac:dyDescent="0.3"/>
    <row r="804" ht="12.9" customHeight="1" x14ac:dyDescent="0.3"/>
    <row r="805" ht="12.9" customHeight="1" x14ac:dyDescent="0.3"/>
    <row r="806" ht="12.9" customHeight="1" x14ac:dyDescent="0.3"/>
    <row r="807" ht="12.9" customHeight="1" x14ac:dyDescent="0.3"/>
    <row r="808" ht="12.9" customHeight="1" x14ac:dyDescent="0.3"/>
    <row r="809" ht="12.9" customHeight="1" x14ac:dyDescent="0.3"/>
    <row r="810" ht="12.9" customHeight="1" x14ac:dyDescent="0.3"/>
    <row r="811" ht="12.9" customHeight="1" x14ac:dyDescent="0.3"/>
    <row r="812" ht="12.9" customHeight="1" x14ac:dyDescent="0.3"/>
    <row r="813" ht="12.9" customHeight="1" x14ac:dyDescent="0.3"/>
    <row r="814" ht="12.9" customHeight="1" x14ac:dyDescent="0.3"/>
    <row r="815" ht="12.9" customHeight="1" x14ac:dyDescent="0.3"/>
    <row r="816" ht="12.9" customHeight="1" x14ac:dyDescent="0.3"/>
    <row r="817" ht="12.9" customHeight="1" x14ac:dyDescent="0.3"/>
    <row r="818" ht="12.9" customHeight="1" x14ac:dyDescent="0.3"/>
    <row r="819" ht="12.9" customHeight="1" x14ac:dyDescent="0.3"/>
    <row r="820" ht="12.9" customHeight="1" x14ac:dyDescent="0.3"/>
    <row r="821" ht="12.9" customHeight="1" x14ac:dyDescent="0.3"/>
    <row r="822" ht="12.9" customHeight="1" x14ac:dyDescent="0.3"/>
    <row r="823" ht="12.9" customHeight="1" x14ac:dyDescent="0.3"/>
    <row r="824" ht="12.9" customHeight="1" x14ac:dyDescent="0.3"/>
    <row r="825" ht="12.9" customHeight="1" x14ac:dyDescent="0.3"/>
    <row r="826" ht="12.9" customHeight="1" x14ac:dyDescent="0.3"/>
    <row r="827" ht="12.9" customHeight="1" x14ac:dyDescent="0.3"/>
    <row r="828" ht="12.9" customHeight="1" x14ac:dyDescent="0.3"/>
    <row r="829" ht="12.9" customHeight="1" x14ac:dyDescent="0.3"/>
    <row r="830" ht="12.9" customHeight="1" x14ac:dyDescent="0.3"/>
    <row r="831" ht="12.9" customHeight="1" x14ac:dyDescent="0.3"/>
    <row r="832" ht="12.9" customHeight="1" x14ac:dyDescent="0.3"/>
    <row r="833" ht="12.9" customHeight="1" x14ac:dyDescent="0.3"/>
    <row r="834" ht="12.9" customHeight="1" x14ac:dyDescent="0.3"/>
    <row r="835" ht="12.9" customHeight="1" x14ac:dyDescent="0.3"/>
    <row r="836" ht="12.9" customHeight="1" x14ac:dyDescent="0.3"/>
    <row r="837" ht="12.9" customHeight="1" x14ac:dyDescent="0.3"/>
    <row r="838" ht="12.9" customHeight="1" x14ac:dyDescent="0.3"/>
    <row r="839" ht="12.9" customHeight="1" x14ac:dyDescent="0.3"/>
    <row r="840" ht="12.9" customHeight="1" x14ac:dyDescent="0.3"/>
    <row r="841" ht="12.9" customHeight="1" x14ac:dyDescent="0.3"/>
    <row r="842" ht="12.9" customHeight="1" x14ac:dyDescent="0.3"/>
    <row r="843" ht="12.9" customHeight="1" x14ac:dyDescent="0.3"/>
    <row r="844" ht="12.9" customHeight="1" x14ac:dyDescent="0.3"/>
    <row r="845" ht="12.9" customHeight="1" x14ac:dyDescent="0.3"/>
    <row r="846" ht="12.9" customHeight="1" x14ac:dyDescent="0.3"/>
    <row r="847" ht="12.9" customHeight="1" x14ac:dyDescent="0.3"/>
    <row r="848" ht="12.9" customHeight="1" x14ac:dyDescent="0.3"/>
    <row r="849" ht="12.9" customHeight="1" x14ac:dyDescent="0.3"/>
    <row r="850" ht="12.9" customHeight="1" x14ac:dyDescent="0.3"/>
    <row r="851" ht="12.9" customHeight="1" x14ac:dyDescent="0.3"/>
    <row r="852" ht="12.9" customHeight="1" x14ac:dyDescent="0.3"/>
    <row r="853" ht="12.9" customHeight="1" x14ac:dyDescent="0.3"/>
    <row r="854" ht="12.9" customHeight="1" x14ac:dyDescent="0.3"/>
    <row r="855" ht="12.9" customHeight="1" x14ac:dyDescent="0.3"/>
    <row r="856" ht="12.9" customHeight="1" x14ac:dyDescent="0.3"/>
    <row r="857" ht="12.9" customHeight="1" x14ac:dyDescent="0.3"/>
    <row r="858" ht="12.9" customHeight="1" x14ac:dyDescent="0.3"/>
    <row r="859" ht="12.9" customHeight="1" x14ac:dyDescent="0.3"/>
    <row r="860" ht="12.9" customHeight="1" x14ac:dyDescent="0.3"/>
    <row r="861" ht="12.9" customHeight="1" x14ac:dyDescent="0.3"/>
    <row r="862" ht="12.9" customHeight="1" x14ac:dyDescent="0.3"/>
    <row r="863" ht="12.9" customHeight="1" x14ac:dyDescent="0.3"/>
    <row r="864" ht="12.9" customHeight="1" x14ac:dyDescent="0.3"/>
    <row r="865" ht="12.9" customHeight="1" x14ac:dyDescent="0.3"/>
    <row r="866" ht="12.9" customHeight="1" x14ac:dyDescent="0.3"/>
    <row r="867" ht="12.9" customHeight="1" x14ac:dyDescent="0.3"/>
    <row r="868" ht="12.9" customHeight="1" x14ac:dyDescent="0.3"/>
    <row r="869" ht="12.9" customHeight="1" x14ac:dyDescent="0.3"/>
    <row r="870" ht="12.9" customHeight="1" x14ac:dyDescent="0.3"/>
    <row r="871" ht="12.9" customHeight="1" x14ac:dyDescent="0.3"/>
    <row r="872" ht="12.9" customHeight="1" x14ac:dyDescent="0.3"/>
    <row r="873" ht="12.9" customHeight="1" x14ac:dyDescent="0.3"/>
    <row r="874" ht="12.9" customHeight="1" x14ac:dyDescent="0.3"/>
    <row r="875" ht="12.9" customHeight="1" x14ac:dyDescent="0.3"/>
    <row r="876" ht="12.9" customHeight="1" x14ac:dyDescent="0.3"/>
    <row r="877" ht="12.9" customHeight="1" x14ac:dyDescent="0.3"/>
    <row r="878" ht="12.9" customHeight="1" x14ac:dyDescent="0.3"/>
    <row r="879" ht="12.9" customHeight="1" x14ac:dyDescent="0.3"/>
    <row r="880" ht="12.9" customHeight="1" x14ac:dyDescent="0.3"/>
    <row r="881" ht="12.9" customHeight="1" x14ac:dyDescent="0.3"/>
    <row r="882" ht="12.9" customHeight="1" x14ac:dyDescent="0.3"/>
    <row r="883" ht="12.9" customHeight="1" x14ac:dyDescent="0.3"/>
    <row r="884" ht="12.9" customHeight="1" x14ac:dyDescent="0.3"/>
    <row r="885" ht="12.9" customHeight="1" x14ac:dyDescent="0.3"/>
    <row r="886" ht="12.9" customHeight="1" x14ac:dyDescent="0.3"/>
    <row r="887" ht="12.9" customHeight="1" x14ac:dyDescent="0.3"/>
    <row r="888" ht="12.9" customHeight="1" x14ac:dyDescent="0.3"/>
    <row r="889" ht="12.9" customHeight="1" x14ac:dyDescent="0.3"/>
    <row r="890" ht="12.9" customHeight="1" x14ac:dyDescent="0.3"/>
    <row r="891" ht="12.9" customHeight="1" x14ac:dyDescent="0.3"/>
    <row r="892" ht="12.9" customHeight="1" x14ac:dyDescent="0.3"/>
    <row r="893" ht="12.9" customHeight="1" x14ac:dyDescent="0.3"/>
    <row r="894" ht="12.9" customHeight="1" x14ac:dyDescent="0.3"/>
    <row r="895" ht="12.9" customHeight="1" x14ac:dyDescent="0.3"/>
    <row r="896" ht="12.9" customHeight="1" x14ac:dyDescent="0.3"/>
    <row r="897" ht="12.9" customHeight="1" x14ac:dyDescent="0.3"/>
    <row r="898" ht="12.9" customHeight="1" x14ac:dyDescent="0.3"/>
    <row r="899" ht="12.9" customHeight="1" x14ac:dyDescent="0.3"/>
    <row r="900" ht="12.9" customHeight="1" x14ac:dyDescent="0.3"/>
    <row r="901" ht="12.9" customHeight="1" x14ac:dyDescent="0.3"/>
    <row r="902" ht="12.9" customHeight="1" x14ac:dyDescent="0.3"/>
    <row r="903" ht="12.9" customHeight="1" x14ac:dyDescent="0.3"/>
    <row r="904" ht="12.9" customHeight="1" x14ac:dyDescent="0.3"/>
    <row r="905" ht="12.9" customHeight="1" x14ac:dyDescent="0.3"/>
    <row r="906" ht="12.9" customHeight="1" x14ac:dyDescent="0.3"/>
    <row r="907" ht="12.9" customHeight="1" x14ac:dyDescent="0.3"/>
    <row r="908" ht="12.9" customHeight="1" x14ac:dyDescent="0.3"/>
    <row r="909" ht="12.9" customHeight="1" x14ac:dyDescent="0.3"/>
    <row r="910" ht="12.9" customHeight="1" x14ac:dyDescent="0.3"/>
    <row r="911" ht="12.9" customHeight="1" x14ac:dyDescent="0.3"/>
    <row r="912" ht="12.9" customHeight="1" x14ac:dyDescent="0.3"/>
    <row r="913" ht="12.9" customHeight="1" x14ac:dyDescent="0.3"/>
    <row r="914" ht="12.9" customHeight="1" x14ac:dyDescent="0.3"/>
    <row r="915" ht="12.9" customHeight="1" x14ac:dyDescent="0.3"/>
    <row r="916" ht="12.9" customHeight="1" x14ac:dyDescent="0.3"/>
    <row r="917" ht="12.9" customHeight="1" x14ac:dyDescent="0.3"/>
    <row r="918" ht="12.9" customHeight="1" x14ac:dyDescent="0.3"/>
    <row r="919" ht="12.9" customHeight="1" x14ac:dyDescent="0.3"/>
    <row r="920" ht="12.9" customHeight="1" x14ac:dyDescent="0.3"/>
    <row r="921" ht="12.9" customHeight="1" x14ac:dyDescent="0.3"/>
    <row r="922" ht="12.9" customHeight="1" x14ac:dyDescent="0.3"/>
    <row r="923" ht="12.9" customHeight="1" x14ac:dyDescent="0.3"/>
    <row r="924" ht="12.9" customHeight="1" x14ac:dyDescent="0.3"/>
    <row r="925" ht="12.9" customHeight="1" x14ac:dyDescent="0.3"/>
    <row r="926" ht="12.9" customHeight="1" x14ac:dyDescent="0.3"/>
    <row r="927" ht="12.9" customHeight="1" x14ac:dyDescent="0.3"/>
    <row r="928" ht="12.9" customHeight="1" x14ac:dyDescent="0.3"/>
    <row r="929" ht="12.9" customHeight="1" x14ac:dyDescent="0.3"/>
    <row r="930" ht="12.9" customHeight="1" x14ac:dyDescent="0.3"/>
    <row r="931" ht="12.9" customHeight="1" x14ac:dyDescent="0.3"/>
    <row r="932" ht="12.9" customHeight="1" x14ac:dyDescent="0.3"/>
    <row r="933" ht="12.9" customHeight="1" x14ac:dyDescent="0.3"/>
    <row r="934" ht="12.9" customHeight="1" x14ac:dyDescent="0.3"/>
    <row r="935" ht="12.9" customHeight="1" x14ac:dyDescent="0.3"/>
    <row r="936" ht="12.9" customHeight="1" x14ac:dyDescent="0.3"/>
    <row r="937" ht="12.9" customHeight="1" x14ac:dyDescent="0.3"/>
    <row r="938" ht="12.9" customHeight="1" x14ac:dyDescent="0.3"/>
    <row r="939" ht="12.9" customHeight="1" x14ac:dyDescent="0.3"/>
    <row r="940" ht="12.9" customHeight="1" x14ac:dyDescent="0.3"/>
    <row r="941" ht="12.9" customHeight="1" x14ac:dyDescent="0.3"/>
    <row r="942" ht="12.9" customHeight="1" x14ac:dyDescent="0.3"/>
    <row r="943" ht="12.9" customHeight="1" x14ac:dyDescent="0.3"/>
    <row r="944" ht="12.9" customHeight="1" x14ac:dyDescent="0.3"/>
    <row r="945" ht="12.9" customHeight="1" x14ac:dyDescent="0.3"/>
    <row r="946" ht="12.9" customHeight="1" x14ac:dyDescent="0.3"/>
    <row r="947" ht="12.9" customHeight="1" x14ac:dyDescent="0.3"/>
    <row r="948" ht="12.9" customHeight="1" x14ac:dyDescent="0.3"/>
    <row r="949" ht="12.9" customHeight="1" x14ac:dyDescent="0.3"/>
    <row r="950" ht="12.9" customHeight="1" x14ac:dyDescent="0.3"/>
    <row r="951" ht="12.9" customHeight="1" x14ac:dyDescent="0.3"/>
    <row r="952" ht="12.9" customHeight="1" x14ac:dyDescent="0.3"/>
    <row r="953" ht="12.9" customHeight="1" x14ac:dyDescent="0.3"/>
    <row r="954" ht="12.9" customHeight="1" x14ac:dyDescent="0.3"/>
    <row r="955" ht="12.9" customHeight="1" x14ac:dyDescent="0.3"/>
    <row r="956" ht="12.9" customHeight="1" x14ac:dyDescent="0.3"/>
    <row r="957" ht="12.9" customHeight="1" x14ac:dyDescent="0.3"/>
    <row r="958" ht="12.9" customHeight="1" x14ac:dyDescent="0.3"/>
    <row r="959" ht="12.9" customHeight="1" x14ac:dyDescent="0.3"/>
    <row r="960" ht="12.9" customHeight="1" x14ac:dyDescent="0.3"/>
    <row r="961" ht="12.9" customHeight="1" x14ac:dyDescent="0.3"/>
    <row r="962" ht="12.9" customHeight="1" x14ac:dyDescent="0.3"/>
    <row r="963" ht="12.9" customHeight="1" x14ac:dyDescent="0.3"/>
    <row r="964" ht="12.9" customHeight="1" x14ac:dyDescent="0.3"/>
    <row r="965" ht="12.9" customHeight="1" x14ac:dyDescent="0.3"/>
    <row r="966" ht="12.9" customHeight="1" x14ac:dyDescent="0.3"/>
    <row r="967" ht="12.9" customHeight="1" x14ac:dyDescent="0.3"/>
    <row r="968" ht="12.9" customHeight="1" x14ac:dyDescent="0.3"/>
    <row r="969" ht="12.9" customHeight="1" x14ac:dyDescent="0.3"/>
    <row r="970" ht="12.9" customHeight="1" x14ac:dyDescent="0.3"/>
    <row r="971" ht="12.9" customHeight="1" x14ac:dyDescent="0.3"/>
    <row r="972" ht="12.9" customHeight="1" x14ac:dyDescent="0.3"/>
    <row r="973" ht="12.9" customHeight="1" x14ac:dyDescent="0.3"/>
    <row r="974" ht="12.9" customHeight="1" x14ac:dyDescent="0.3"/>
    <row r="975" ht="12.9" customHeight="1" x14ac:dyDescent="0.3"/>
    <row r="976" ht="12.9" customHeight="1" x14ac:dyDescent="0.3"/>
    <row r="977" ht="12.9" customHeight="1" x14ac:dyDescent="0.3"/>
    <row r="978" ht="12.9" customHeight="1" x14ac:dyDescent="0.3"/>
    <row r="979" ht="12.9" customHeight="1" x14ac:dyDescent="0.3"/>
    <row r="980" ht="12.9" customHeight="1" x14ac:dyDescent="0.3"/>
    <row r="981" ht="12.9" customHeight="1" x14ac:dyDescent="0.3"/>
    <row r="982" ht="12.9" customHeight="1" x14ac:dyDescent="0.3"/>
    <row r="983" ht="12.9" customHeight="1" x14ac:dyDescent="0.3"/>
    <row r="984" ht="12.9" customHeight="1" x14ac:dyDescent="0.3"/>
    <row r="985" ht="12.9" customHeight="1" x14ac:dyDescent="0.3"/>
    <row r="986" ht="12.9" customHeight="1" x14ac:dyDescent="0.3"/>
    <row r="987" ht="12.9" customHeight="1" x14ac:dyDescent="0.3"/>
    <row r="988" ht="12.9" customHeight="1" x14ac:dyDescent="0.3"/>
    <row r="989" ht="12.9" customHeight="1" x14ac:dyDescent="0.3"/>
    <row r="990" ht="12.9" customHeight="1" x14ac:dyDescent="0.3"/>
    <row r="991" ht="12.9" customHeight="1" x14ac:dyDescent="0.3"/>
    <row r="992" ht="12.9" customHeight="1" x14ac:dyDescent="0.3"/>
    <row r="993" ht="12.9" customHeight="1" x14ac:dyDescent="0.3"/>
    <row r="994" ht="12.9" customHeight="1" x14ac:dyDescent="0.3"/>
    <row r="995" ht="12.9" customHeight="1" x14ac:dyDescent="0.3"/>
    <row r="996" ht="12.9" customHeight="1" x14ac:dyDescent="0.3"/>
    <row r="997" ht="12.9" customHeight="1" x14ac:dyDescent="0.3"/>
    <row r="998" ht="12.9" customHeight="1" x14ac:dyDescent="0.3"/>
    <row r="999" ht="12.9" customHeight="1" x14ac:dyDescent="0.3"/>
    <row r="1000" ht="12.9" customHeight="1" x14ac:dyDescent="0.3"/>
    <row r="1001" ht="12.9" customHeight="1" x14ac:dyDescent="0.3"/>
    <row r="1002" ht="12.9" customHeight="1" x14ac:dyDescent="0.3"/>
    <row r="1003" ht="12.9" customHeight="1" x14ac:dyDescent="0.3"/>
    <row r="1004" ht="12.9" customHeight="1" x14ac:dyDescent="0.3"/>
    <row r="1005" ht="12.9" customHeight="1" x14ac:dyDescent="0.3"/>
    <row r="1006" ht="12.9" customHeight="1" x14ac:dyDescent="0.3"/>
    <row r="1007" ht="12.9" customHeight="1" x14ac:dyDescent="0.3"/>
    <row r="1008" ht="12.9" customHeight="1" x14ac:dyDescent="0.3"/>
    <row r="1009" ht="12.9" customHeight="1" x14ac:dyDescent="0.3"/>
    <row r="1010" ht="12.9" customHeight="1" x14ac:dyDescent="0.3"/>
    <row r="1011" ht="12.9" customHeight="1" x14ac:dyDescent="0.3"/>
    <row r="1012" ht="12.9" customHeight="1" x14ac:dyDescent="0.3"/>
    <row r="1013" ht="12.9" customHeight="1" x14ac:dyDescent="0.3"/>
    <row r="1014" ht="12.9" customHeight="1" x14ac:dyDescent="0.3"/>
    <row r="1015" ht="12.9" customHeight="1" x14ac:dyDescent="0.3"/>
    <row r="1016" ht="12.9" customHeight="1" x14ac:dyDescent="0.3"/>
    <row r="1017" ht="12.9" customHeight="1" x14ac:dyDescent="0.3"/>
    <row r="1018" ht="12.9" customHeight="1" x14ac:dyDescent="0.3"/>
    <row r="1019" ht="12.9" customHeight="1" x14ac:dyDescent="0.3"/>
    <row r="1020" ht="12.9" customHeight="1" x14ac:dyDescent="0.3"/>
    <row r="1021" ht="12.9" customHeight="1" x14ac:dyDescent="0.3"/>
    <row r="1022" ht="12.9" customHeight="1" x14ac:dyDescent="0.3"/>
    <row r="1023" ht="12.9" customHeight="1" x14ac:dyDescent="0.3"/>
    <row r="1024" ht="12.9" customHeight="1" x14ac:dyDescent="0.3"/>
    <row r="1025" ht="12.9" customHeight="1" x14ac:dyDescent="0.3"/>
    <row r="1026" ht="12.9" customHeight="1" x14ac:dyDescent="0.3"/>
    <row r="1027" ht="12.9" customHeight="1" x14ac:dyDescent="0.3"/>
    <row r="1028" ht="12.9" customHeight="1" x14ac:dyDescent="0.3"/>
    <row r="1029" ht="12.9" customHeight="1" x14ac:dyDescent="0.3"/>
    <row r="1030" ht="12.9" customHeight="1" x14ac:dyDescent="0.3"/>
    <row r="1031" ht="12.9" customHeight="1" x14ac:dyDescent="0.3"/>
    <row r="1032" ht="12.9" customHeight="1" x14ac:dyDescent="0.3"/>
    <row r="1033" ht="12.9" customHeight="1" x14ac:dyDescent="0.3"/>
    <row r="1034" ht="12.9" customHeight="1" x14ac:dyDescent="0.3"/>
    <row r="1035" ht="12.9" customHeight="1" x14ac:dyDescent="0.3"/>
    <row r="1036" ht="12.9" customHeight="1" x14ac:dyDescent="0.3"/>
    <row r="1037" ht="12.9" customHeight="1" x14ac:dyDescent="0.3"/>
    <row r="1038" ht="12.9" customHeight="1" x14ac:dyDescent="0.3"/>
    <row r="1039" ht="12.9" customHeight="1" x14ac:dyDescent="0.3"/>
    <row r="1040" ht="12.9" customHeight="1" x14ac:dyDescent="0.3"/>
    <row r="1041" ht="12.9" customHeight="1" x14ac:dyDescent="0.3"/>
    <row r="1042" ht="12.9" customHeight="1" x14ac:dyDescent="0.3"/>
    <row r="1043" ht="12.9" customHeight="1" x14ac:dyDescent="0.3"/>
    <row r="1044" ht="12.9" customHeight="1" x14ac:dyDescent="0.3"/>
    <row r="1045" ht="12.9" customHeight="1" x14ac:dyDescent="0.3"/>
    <row r="1046" ht="12.9" customHeight="1" x14ac:dyDescent="0.3"/>
    <row r="1047" ht="12.9" customHeight="1" x14ac:dyDescent="0.3"/>
    <row r="1048" ht="12.9" customHeight="1" x14ac:dyDescent="0.3"/>
    <row r="1049" ht="12.9" customHeight="1" x14ac:dyDescent="0.3"/>
    <row r="1050" ht="12.9" customHeight="1" x14ac:dyDescent="0.3"/>
    <row r="1051" ht="12.9" customHeight="1" x14ac:dyDescent="0.3"/>
    <row r="1052" ht="12.9" customHeight="1" x14ac:dyDescent="0.3"/>
    <row r="1053" ht="12.9" customHeight="1" x14ac:dyDescent="0.3"/>
    <row r="1054" ht="12.9" customHeight="1" x14ac:dyDescent="0.3"/>
    <row r="1055" ht="12.9" customHeight="1" x14ac:dyDescent="0.3"/>
    <row r="1056" ht="12.9" customHeight="1" x14ac:dyDescent="0.3"/>
    <row r="1057" ht="12.9" customHeight="1" x14ac:dyDescent="0.3"/>
    <row r="1058" ht="12.9" customHeight="1" x14ac:dyDescent="0.3"/>
    <row r="1059" ht="12.9" customHeight="1" x14ac:dyDescent="0.3"/>
    <row r="1060" ht="12.9" customHeight="1" x14ac:dyDescent="0.3"/>
    <row r="1061" ht="12.9" customHeight="1" x14ac:dyDescent="0.3"/>
    <row r="1062" ht="12.9" customHeight="1" x14ac:dyDescent="0.3"/>
    <row r="1063" ht="12.9" customHeight="1" x14ac:dyDescent="0.3"/>
    <row r="1064" ht="12.9" customHeight="1" x14ac:dyDescent="0.3"/>
    <row r="1065" ht="12.9" customHeight="1" x14ac:dyDescent="0.3"/>
    <row r="1066" ht="12.9" customHeight="1" x14ac:dyDescent="0.3"/>
    <row r="1067" ht="12.9" customHeight="1" x14ac:dyDescent="0.3"/>
    <row r="1068" ht="12.9" customHeight="1" x14ac:dyDescent="0.3"/>
    <row r="1069" ht="12.9" customHeight="1" x14ac:dyDescent="0.3"/>
    <row r="1070" ht="12.9" customHeight="1" x14ac:dyDescent="0.3"/>
    <row r="1071" ht="12.9" customHeight="1" x14ac:dyDescent="0.3"/>
    <row r="1072" ht="12.9" customHeight="1" x14ac:dyDescent="0.3"/>
    <row r="1073" ht="12.9" customHeight="1" x14ac:dyDescent="0.3"/>
    <row r="1074" ht="12.9" customHeight="1" x14ac:dyDescent="0.3"/>
    <row r="1075" ht="12.9" customHeight="1" x14ac:dyDescent="0.3"/>
    <row r="1076" ht="12.9" customHeight="1" x14ac:dyDescent="0.3"/>
    <row r="1077" ht="12.9" customHeight="1" x14ac:dyDescent="0.3"/>
    <row r="1078" ht="12.9" customHeight="1" x14ac:dyDescent="0.3"/>
    <row r="1079" ht="12.9" customHeight="1" x14ac:dyDescent="0.3"/>
    <row r="1080" ht="12.9" customHeight="1" x14ac:dyDescent="0.3"/>
    <row r="1081" ht="12.9" customHeight="1" x14ac:dyDescent="0.3"/>
    <row r="1082" ht="12.9" customHeight="1" x14ac:dyDescent="0.3"/>
    <row r="1083" ht="12.9" customHeight="1" x14ac:dyDescent="0.3"/>
    <row r="1084" ht="12.9" customHeight="1" x14ac:dyDescent="0.3"/>
    <row r="1085" ht="12.9" customHeight="1" x14ac:dyDescent="0.3"/>
    <row r="1086" ht="12.9" customHeight="1" x14ac:dyDescent="0.3"/>
    <row r="1087" ht="12.9" customHeight="1" x14ac:dyDescent="0.3"/>
    <row r="1088" ht="12.9" customHeight="1" x14ac:dyDescent="0.3"/>
    <row r="1089" ht="12.9" customHeight="1" x14ac:dyDescent="0.3"/>
    <row r="1090" ht="12.9" customHeight="1" x14ac:dyDescent="0.3"/>
    <row r="1091" ht="12.9" customHeight="1" x14ac:dyDescent="0.3"/>
    <row r="1092" ht="12.9" customHeight="1" x14ac:dyDescent="0.3"/>
    <row r="1093" ht="12.9" customHeight="1" x14ac:dyDescent="0.3"/>
    <row r="1094" ht="12.9" customHeight="1" x14ac:dyDescent="0.3"/>
    <row r="1095" ht="12.9" customHeight="1" x14ac:dyDescent="0.3"/>
    <row r="1096" ht="12.9" customHeight="1" x14ac:dyDescent="0.3"/>
    <row r="1097" ht="12.9" customHeight="1" x14ac:dyDescent="0.3"/>
    <row r="1098" ht="12.9" customHeight="1" x14ac:dyDescent="0.3"/>
    <row r="1099" ht="12.9" customHeight="1" x14ac:dyDescent="0.3"/>
    <row r="1100" ht="12.9" customHeight="1" x14ac:dyDescent="0.3"/>
    <row r="1101" ht="12.9" customHeight="1" x14ac:dyDescent="0.3"/>
    <row r="1102" ht="12.9" customHeight="1" x14ac:dyDescent="0.3"/>
    <row r="1103" ht="12.9" customHeight="1" x14ac:dyDescent="0.3"/>
    <row r="1104" ht="12.9" customHeight="1" x14ac:dyDescent="0.3"/>
    <row r="1105" ht="12.9" customHeight="1" x14ac:dyDescent="0.3"/>
    <row r="1106" ht="12.9" customHeight="1" x14ac:dyDescent="0.3"/>
    <row r="1107" ht="12.9" customHeight="1" x14ac:dyDescent="0.3"/>
    <row r="1108" ht="12.9" customHeight="1" x14ac:dyDescent="0.3"/>
    <row r="1109" ht="12.9" customHeight="1" x14ac:dyDescent="0.3"/>
    <row r="1110" ht="12.9" customHeight="1" x14ac:dyDescent="0.3"/>
    <row r="1111" ht="12.9" customHeight="1" x14ac:dyDescent="0.3"/>
    <row r="1112" ht="12.9" customHeight="1" x14ac:dyDescent="0.3"/>
    <row r="1113" ht="12.9" customHeight="1" x14ac:dyDescent="0.3"/>
    <row r="1114" ht="12.9" customHeight="1" x14ac:dyDescent="0.3"/>
    <row r="1115" ht="12.9" customHeight="1" x14ac:dyDescent="0.3"/>
    <row r="1116" ht="12.9" customHeight="1" x14ac:dyDescent="0.3"/>
    <row r="1117" ht="12.9" customHeight="1" x14ac:dyDescent="0.3"/>
    <row r="1118" ht="12.9" customHeight="1" x14ac:dyDescent="0.3"/>
    <row r="1119" ht="12.9" customHeight="1" x14ac:dyDescent="0.3"/>
    <row r="1120" ht="12.9" customHeight="1" x14ac:dyDescent="0.3"/>
    <row r="1121" ht="12.9" customHeight="1" x14ac:dyDescent="0.3"/>
    <row r="1122" ht="12.9" customHeight="1" x14ac:dyDescent="0.3"/>
    <row r="1123" ht="12.9" customHeight="1" x14ac:dyDescent="0.3"/>
    <row r="1124" ht="12.9" customHeight="1" x14ac:dyDescent="0.3"/>
    <row r="1125" ht="12.9" customHeight="1" x14ac:dyDescent="0.3"/>
    <row r="1126" ht="12.9" customHeight="1" x14ac:dyDescent="0.3"/>
    <row r="1127" ht="12.9" customHeight="1" x14ac:dyDescent="0.3"/>
    <row r="1128" ht="12.9" customHeight="1" x14ac:dyDescent="0.3"/>
    <row r="1129" ht="12.9" customHeight="1" x14ac:dyDescent="0.3"/>
    <row r="1130" ht="12.9" customHeight="1" x14ac:dyDescent="0.3"/>
    <row r="1131" ht="12.9" customHeight="1" x14ac:dyDescent="0.3"/>
    <row r="1132" ht="12.9" customHeight="1" x14ac:dyDescent="0.3"/>
    <row r="1133" ht="12.9" customHeight="1" x14ac:dyDescent="0.3"/>
    <row r="1134" ht="12.9" customHeight="1" x14ac:dyDescent="0.3"/>
    <row r="1135" ht="12.9" customHeight="1" x14ac:dyDescent="0.3"/>
    <row r="1136" ht="12.9" customHeight="1" x14ac:dyDescent="0.3"/>
    <row r="1137" ht="12.9" customHeight="1" x14ac:dyDescent="0.3"/>
    <row r="1138" ht="12.9" customHeight="1" x14ac:dyDescent="0.3"/>
    <row r="1139" ht="12.9" customHeight="1" x14ac:dyDescent="0.3"/>
    <row r="1140" ht="12.9" customHeight="1" x14ac:dyDescent="0.3"/>
    <row r="1141" ht="12.9" customHeight="1" x14ac:dyDescent="0.3"/>
    <row r="1142" ht="12.9" customHeight="1" x14ac:dyDescent="0.3"/>
    <row r="1143" ht="12.9" customHeight="1" x14ac:dyDescent="0.3"/>
    <row r="1144" ht="12.9" customHeight="1" x14ac:dyDescent="0.3"/>
    <row r="1145" ht="12.9" customHeight="1" x14ac:dyDescent="0.3"/>
    <row r="1146" ht="12.9" customHeight="1" x14ac:dyDescent="0.3"/>
    <row r="1147" ht="12.9" customHeight="1" x14ac:dyDescent="0.3"/>
    <row r="1148" ht="12.9" customHeight="1" x14ac:dyDescent="0.3"/>
    <row r="1149" ht="12.9" customHeight="1" x14ac:dyDescent="0.3"/>
    <row r="1150" ht="12.9" customHeight="1" x14ac:dyDescent="0.3"/>
    <row r="1151" ht="12.9" customHeight="1" x14ac:dyDescent="0.3"/>
    <row r="1152" ht="12.9" customHeight="1" x14ac:dyDescent="0.3"/>
    <row r="1153" ht="12.9" customHeight="1" x14ac:dyDescent="0.3"/>
    <row r="1154" ht="12.9" customHeight="1" x14ac:dyDescent="0.3"/>
    <row r="1155" ht="12.9" customHeight="1" x14ac:dyDescent="0.3"/>
    <row r="1156" ht="12.9" customHeight="1" x14ac:dyDescent="0.3"/>
    <row r="1157" ht="12.9" customHeight="1" x14ac:dyDescent="0.3"/>
    <row r="1158" ht="12.9" customHeight="1" x14ac:dyDescent="0.3"/>
    <row r="1159" ht="12.9" customHeight="1" x14ac:dyDescent="0.3"/>
    <row r="1160" ht="12.9" customHeight="1" x14ac:dyDescent="0.3"/>
    <row r="1161" ht="12.9" customHeight="1" x14ac:dyDescent="0.3"/>
    <row r="1162" ht="12.9" customHeight="1" x14ac:dyDescent="0.3"/>
    <row r="1163" ht="12.9" customHeight="1" x14ac:dyDescent="0.3"/>
    <row r="1164" ht="12.9" customHeight="1" x14ac:dyDescent="0.3"/>
    <row r="1165" ht="12.9" customHeight="1" x14ac:dyDescent="0.3"/>
    <row r="1166" ht="12.9" customHeight="1" x14ac:dyDescent="0.3"/>
    <row r="1167" ht="12.9" customHeight="1" x14ac:dyDescent="0.3"/>
    <row r="1168" ht="12.9" customHeight="1" x14ac:dyDescent="0.3"/>
    <row r="1169" ht="12.9" customHeight="1" x14ac:dyDescent="0.3"/>
    <row r="1170" ht="12.9" customHeight="1" x14ac:dyDescent="0.3"/>
    <row r="1171" ht="12.9" customHeight="1" x14ac:dyDescent="0.3"/>
    <row r="1172" ht="12.9" customHeight="1" x14ac:dyDescent="0.3"/>
    <row r="1173" ht="12.9" customHeight="1" x14ac:dyDescent="0.3"/>
    <row r="1174" ht="12.9" customHeight="1" x14ac:dyDescent="0.3"/>
    <row r="1175" ht="12.9" customHeight="1" x14ac:dyDescent="0.3"/>
    <row r="1176" ht="12.9" customHeight="1" x14ac:dyDescent="0.3"/>
    <row r="1177" ht="12.9" customHeight="1" x14ac:dyDescent="0.3"/>
    <row r="1178" ht="12.9" customHeight="1" x14ac:dyDescent="0.3"/>
    <row r="1179" ht="12.9" customHeight="1" x14ac:dyDescent="0.3"/>
    <row r="1180" ht="12.9" customHeight="1" x14ac:dyDescent="0.3"/>
    <row r="1181" ht="12.9" customHeight="1" x14ac:dyDescent="0.3"/>
    <row r="1182" ht="12.9" customHeight="1" x14ac:dyDescent="0.3"/>
    <row r="1183" ht="12.9" customHeight="1" x14ac:dyDescent="0.3"/>
    <row r="1184" ht="12.9" customHeight="1" x14ac:dyDescent="0.3"/>
    <row r="1185" ht="12.9" customHeight="1" x14ac:dyDescent="0.3"/>
    <row r="1186" ht="12.9" customHeight="1" x14ac:dyDescent="0.3"/>
    <row r="1187" ht="12.9" customHeight="1" x14ac:dyDescent="0.3"/>
    <row r="1188" ht="12.9" customHeight="1" x14ac:dyDescent="0.3"/>
    <row r="1189" ht="12.9" customHeight="1" x14ac:dyDescent="0.3"/>
    <row r="1190" ht="12.9" customHeight="1" x14ac:dyDescent="0.3"/>
    <row r="1191" ht="12.9" customHeight="1" x14ac:dyDescent="0.3"/>
    <row r="1192" ht="12.9" customHeight="1" x14ac:dyDescent="0.3"/>
    <row r="1193" ht="12.9" customHeight="1" x14ac:dyDescent="0.3"/>
    <row r="1194" ht="12.9" customHeight="1" x14ac:dyDescent="0.3"/>
    <row r="1195" ht="12.9" customHeight="1" x14ac:dyDescent="0.3"/>
    <row r="1196" ht="12.9" customHeight="1" x14ac:dyDescent="0.3"/>
    <row r="1197" ht="12.9" customHeight="1" x14ac:dyDescent="0.3"/>
    <row r="1198" ht="12.9" customHeight="1" x14ac:dyDescent="0.3"/>
    <row r="1199" ht="12.9" customHeight="1" x14ac:dyDescent="0.3"/>
    <row r="1200" ht="12.9" customHeight="1" x14ac:dyDescent="0.3"/>
    <row r="1201" ht="12.9" customHeight="1" x14ac:dyDescent="0.3"/>
    <row r="1202" ht="12.9" customHeight="1" x14ac:dyDescent="0.3"/>
    <row r="1203" ht="12.9" customHeight="1" x14ac:dyDescent="0.3"/>
    <row r="1204" ht="12.9" customHeight="1" x14ac:dyDescent="0.3"/>
    <row r="1205" ht="12.9" customHeight="1" x14ac:dyDescent="0.3"/>
    <row r="1206" ht="12.9" customHeight="1" x14ac:dyDescent="0.3"/>
    <row r="1207" ht="12.9" customHeight="1" x14ac:dyDescent="0.3"/>
    <row r="1208" ht="12.9" customHeight="1" x14ac:dyDescent="0.3"/>
    <row r="1209" ht="12.9" customHeight="1" x14ac:dyDescent="0.3"/>
    <row r="1210" ht="12.9" customHeight="1" x14ac:dyDescent="0.3"/>
    <row r="1211" ht="12.9" customHeight="1" x14ac:dyDescent="0.3"/>
    <row r="1212" ht="12.9" customHeight="1" x14ac:dyDescent="0.3"/>
    <row r="1213" ht="12.9" customHeight="1" x14ac:dyDescent="0.3"/>
    <row r="1214" ht="12.9" customHeight="1" x14ac:dyDescent="0.3"/>
    <row r="1215" ht="12.9" customHeight="1" x14ac:dyDescent="0.3"/>
    <row r="1216" ht="12.9" customHeight="1" x14ac:dyDescent="0.3"/>
    <row r="1217" ht="12.9" customHeight="1" x14ac:dyDescent="0.3"/>
    <row r="1218" ht="12.9" customHeight="1" x14ac:dyDescent="0.3"/>
    <row r="1219" ht="12.9" customHeight="1" x14ac:dyDescent="0.3"/>
    <row r="1220" ht="12.9" customHeight="1" x14ac:dyDescent="0.3"/>
    <row r="1221" ht="12.9" customHeight="1" x14ac:dyDescent="0.3"/>
    <row r="1222" ht="12.9" customHeight="1" x14ac:dyDescent="0.3"/>
    <row r="1223" ht="12.9" customHeight="1" x14ac:dyDescent="0.3"/>
    <row r="1224" ht="12.9" customHeight="1" x14ac:dyDescent="0.3"/>
    <row r="1225" ht="12.9" customHeight="1" x14ac:dyDescent="0.3"/>
    <row r="1226" ht="12.9" customHeight="1" x14ac:dyDescent="0.3"/>
    <row r="1227" ht="12.9" customHeight="1" x14ac:dyDescent="0.3"/>
    <row r="1228" ht="12.9" customHeight="1" x14ac:dyDescent="0.3"/>
    <row r="1229" ht="12.9" customHeight="1" x14ac:dyDescent="0.3"/>
    <row r="1230" ht="12.9" customHeight="1" x14ac:dyDescent="0.3"/>
    <row r="1231" ht="12.9" customHeight="1" x14ac:dyDescent="0.3"/>
    <row r="1232" ht="12.9" customHeight="1" x14ac:dyDescent="0.3"/>
    <row r="1233" ht="12.9" customHeight="1" x14ac:dyDescent="0.3"/>
    <row r="1234" ht="12.9" customHeight="1" x14ac:dyDescent="0.3"/>
    <row r="1235" ht="12.9" customHeight="1" x14ac:dyDescent="0.3"/>
    <row r="1236" ht="12.9" customHeight="1" x14ac:dyDescent="0.3"/>
    <row r="1237" ht="12.9" customHeight="1" x14ac:dyDescent="0.3"/>
    <row r="1238" ht="12.9" customHeight="1" x14ac:dyDescent="0.3"/>
    <row r="1239" ht="12.9" customHeight="1" x14ac:dyDescent="0.3"/>
    <row r="1240" ht="12.9" customHeight="1" x14ac:dyDescent="0.3"/>
    <row r="1241" ht="12.9" customHeight="1" x14ac:dyDescent="0.3"/>
    <row r="1242" ht="12.9" customHeight="1" x14ac:dyDescent="0.3"/>
    <row r="1243" ht="12.9" customHeight="1" x14ac:dyDescent="0.3"/>
    <row r="1244" ht="12.9" customHeight="1" x14ac:dyDescent="0.3"/>
    <row r="1245" ht="12.9" customHeight="1" x14ac:dyDescent="0.3"/>
    <row r="1246" ht="12.9" customHeight="1" x14ac:dyDescent="0.3"/>
    <row r="1247" ht="12.9" customHeight="1" x14ac:dyDescent="0.3"/>
    <row r="1248" ht="12.9" customHeight="1" x14ac:dyDescent="0.3"/>
    <row r="1249" ht="12.9" customHeight="1" x14ac:dyDescent="0.3"/>
    <row r="1250" ht="12.9" customHeight="1" x14ac:dyDescent="0.3"/>
    <row r="1251" ht="12.9" customHeight="1" x14ac:dyDescent="0.3"/>
    <row r="1252" ht="12.9" customHeight="1" x14ac:dyDescent="0.3"/>
    <row r="1253" ht="12.9" customHeight="1" x14ac:dyDescent="0.3"/>
    <row r="1254" ht="12.9" customHeight="1" x14ac:dyDescent="0.3"/>
    <row r="1255" ht="12.9" customHeight="1" x14ac:dyDescent="0.3"/>
    <row r="1256" ht="12.9" customHeight="1" x14ac:dyDescent="0.3"/>
    <row r="1257" ht="12.9" customHeight="1" x14ac:dyDescent="0.3"/>
    <row r="1258" ht="12.9" customHeight="1" x14ac:dyDescent="0.3"/>
    <row r="1259" ht="12.9" customHeight="1" x14ac:dyDescent="0.3"/>
    <row r="1260" ht="12.9" customHeight="1" x14ac:dyDescent="0.3"/>
    <row r="1261" ht="12.9" customHeight="1" x14ac:dyDescent="0.3"/>
    <row r="1262" ht="12.9" customHeight="1" x14ac:dyDescent="0.3"/>
    <row r="1263" ht="12.9" customHeight="1" x14ac:dyDescent="0.3"/>
    <row r="1264" ht="12.9" customHeight="1" x14ac:dyDescent="0.3"/>
    <row r="1265" ht="12.9" customHeight="1" x14ac:dyDescent="0.3"/>
    <row r="1266" ht="12.9" customHeight="1" x14ac:dyDescent="0.3"/>
    <row r="1267" ht="12.9" customHeight="1" x14ac:dyDescent="0.3"/>
    <row r="1268" ht="12.9" customHeight="1" x14ac:dyDescent="0.3"/>
    <row r="1269" ht="12.9" customHeight="1" x14ac:dyDescent="0.3"/>
    <row r="1270" ht="12.9" customHeight="1" x14ac:dyDescent="0.3"/>
    <row r="1271" ht="12.9" customHeight="1" x14ac:dyDescent="0.3"/>
    <row r="1272" ht="12.9" customHeight="1" x14ac:dyDescent="0.3"/>
    <row r="1273" ht="12.9" customHeight="1" x14ac:dyDescent="0.3"/>
    <row r="1274" ht="12.9" customHeight="1" x14ac:dyDescent="0.3"/>
    <row r="1275" ht="12.9" customHeight="1" x14ac:dyDescent="0.3"/>
    <row r="1276" ht="12.9" customHeight="1" x14ac:dyDescent="0.3"/>
    <row r="1277" ht="12.9" customHeight="1" x14ac:dyDescent="0.3"/>
    <row r="1278" ht="12.9" customHeight="1" x14ac:dyDescent="0.3"/>
    <row r="1279" ht="12.9" customHeight="1" x14ac:dyDescent="0.3"/>
    <row r="1280" ht="12.9" customHeight="1" x14ac:dyDescent="0.3"/>
    <row r="1281" ht="12.9" customHeight="1" x14ac:dyDescent="0.3"/>
    <row r="1282" ht="12.9" customHeight="1" x14ac:dyDescent="0.3"/>
    <row r="1283" ht="12.9" customHeight="1" x14ac:dyDescent="0.3"/>
    <row r="1284" ht="12.9" customHeight="1" x14ac:dyDescent="0.3"/>
    <row r="1285" ht="12.9" customHeight="1" x14ac:dyDescent="0.3"/>
    <row r="1286" ht="12.9" customHeight="1" x14ac:dyDescent="0.3"/>
    <row r="1287" ht="12.9" customHeight="1" x14ac:dyDescent="0.3"/>
    <row r="1288" ht="12.9" customHeight="1" x14ac:dyDescent="0.3"/>
    <row r="1289" ht="12.9" customHeight="1" x14ac:dyDescent="0.3"/>
    <row r="1290" ht="12.9" customHeight="1" x14ac:dyDescent="0.3"/>
    <row r="1291" ht="12.9" customHeight="1" x14ac:dyDescent="0.3"/>
    <row r="1292" ht="12.9" customHeight="1" x14ac:dyDescent="0.3"/>
    <row r="1293" ht="12.9" customHeight="1" x14ac:dyDescent="0.3"/>
    <row r="1294" ht="12.9" customHeight="1" x14ac:dyDescent="0.3"/>
    <row r="1295" ht="12.9" customHeight="1" x14ac:dyDescent="0.3"/>
    <row r="1296" ht="12.9" customHeight="1" x14ac:dyDescent="0.3"/>
    <row r="1297" ht="12.9" customHeight="1" x14ac:dyDescent="0.3"/>
    <row r="1298" ht="12.9" customHeight="1" x14ac:dyDescent="0.3"/>
    <row r="1299" ht="12.9" customHeight="1" x14ac:dyDescent="0.3"/>
    <row r="1300" ht="12.9" customHeight="1" x14ac:dyDescent="0.3"/>
    <row r="1301" ht="12.9" customHeight="1" x14ac:dyDescent="0.3"/>
    <row r="1302" ht="12.9" customHeight="1" x14ac:dyDescent="0.3"/>
    <row r="1303" ht="12.9" customHeight="1" x14ac:dyDescent="0.3"/>
    <row r="1304" ht="12.9" customHeight="1" x14ac:dyDescent="0.3"/>
    <row r="1305" ht="12.9" customHeight="1" x14ac:dyDescent="0.3"/>
    <row r="1306" ht="12.9" customHeight="1" x14ac:dyDescent="0.3"/>
    <row r="1307" ht="12.9" customHeight="1" x14ac:dyDescent="0.3"/>
    <row r="1308" ht="12.9" customHeight="1" x14ac:dyDescent="0.3"/>
    <row r="1309" ht="12.9" customHeight="1" x14ac:dyDescent="0.3"/>
    <row r="1310" ht="12.9" customHeight="1" x14ac:dyDescent="0.3"/>
    <row r="1311" ht="12.9" customHeight="1" x14ac:dyDescent="0.3"/>
    <row r="1312" ht="12.9" customHeight="1" x14ac:dyDescent="0.3"/>
    <row r="1313" ht="12.9" customHeight="1" x14ac:dyDescent="0.3"/>
    <row r="1314" ht="12.9" customHeight="1" x14ac:dyDescent="0.3"/>
    <row r="1315" ht="12.9" customHeight="1" x14ac:dyDescent="0.3"/>
    <row r="1316" ht="12.9" customHeight="1" x14ac:dyDescent="0.3"/>
    <row r="1317" ht="12.9" customHeight="1" x14ac:dyDescent="0.3"/>
    <row r="1318" ht="12.9" customHeight="1" x14ac:dyDescent="0.3"/>
    <row r="1319" ht="12.9" customHeight="1" x14ac:dyDescent="0.3"/>
    <row r="1320" ht="12.9" customHeight="1" x14ac:dyDescent="0.3"/>
    <row r="1321" ht="12.9" customHeight="1" x14ac:dyDescent="0.3"/>
    <row r="1322" ht="12.9" customHeight="1" x14ac:dyDescent="0.3"/>
    <row r="1323" ht="12.9" customHeight="1" x14ac:dyDescent="0.3"/>
    <row r="1324" ht="12.9" customHeight="1" x14ac:dyDescent="0.3"/>
    <row r="1325" ht="12.9" customHeight="1" x14ac:dyDescent="0.3"/>
    <row r="1326" ht="12.9" customHeight="1" x14ac:dyDescent="0.3"/>
    <row r="1327" ht="12.9" customHeight="1" x14ac:dyDescent="0.3"/>
    <row r="1328" ht="12.9" customHeight="1" x14ac:dyDescent="0.3"/>
    <row r="1329" ht="12.9" customHeight="1" x14ac:dyDescent="0.3"/>
    <row r="1330" ht="12.9" customHeight="1" x14ac:dyDescent="0.3"/>
    <row r="1331" ht="12.9" customHeight="1" x14ac:dyDescent="0.3"/>
    <row r="1332" ht="12.9" customHeight="1" x14ac:dyDescent="0.3"/>
    <row r="1333" ht="12.9" customHeight="1" x14ac:dyDescent="0.3"/>
    <row r="1334" ht="12.9" customHeight="1" x14ac:dyDescent="0.3"/>
    <row r="1335" ht="12.9" customHeight="1" x14ac:dyDescent="0.3"/>
    <row r="1336" ht="12.9" customHeight="1" x14ac:dyDescent="0.3"/>
    <row r="1337" ht="12.9" customHeight="1" x14ac:dyDescent="0.3"/>
    <row r="1338" ht="12.9" customHeight="1" x14ac:dyDescent="0.3"/>
    <row r="1339" ht="12.9" customHeight="1" x14ac:dyDescent="0.3"/>
    <row r="1340" ht="12.9" customHeight="1" x14ac:dyDescent="0.3"/>
    <row r="1341" ht="12.9" customHeight="1" x14ac:dyDescent="0.3"/>
    <row r="1342" ht="12.9" customHeight="1" x14ac:dyDescent="0.3"/>
    <row r="1343" ht="12.9" customHeight="1" x14ac:dyDescent="0.3"/>
    <row r="1344" ht="12.9" customHeight="1" x14ac:dyDescent="0.3"/>
    <row r="1345" ht="12.9" customHeight="1" x14ac:dyDescent="0.3"/>
    <row r="1346" ht="12.9" customHeight="1" x14ac:dyDescent="0.3"/>
    <row r="1347" ht="12.9" customHeight="1" x14ac:dyDescent="0.3"/>
    <row r="1348" ht="12.9" customHeight="1" x14ac:dyDescent="0.3"/>
    <row r="1349" ht="12.9" customHeight="1" x14ac:dyDescent="0.3"/>
    <row r="1350" ht="12.9" customHeight="1" x14ac:dyDescent="0.3"/>
    <row r="1351" ht="12.9" customHeight="1" x14ac:dyDescent="0.3"/>
    <row r="1352" ht="12.9" customHeight="1" x14ac:dyDescent="0.3"/>
    <row r="1353" ht="12.9" customHeight="1" x14ac:dyDescent="0.3"/>
    <row r="1354" ht="12.9" customHeight="1" x14ac:dyDescent="0.3"/>
    <row r="1355" ht="12.9" customHeight="1" x14ac:dyDescent="0.3"/>
    <row r="1356" ht="12.9" customHeight="1" x14ac:dyDescent="0.3"/>
    <row r="1357" ht="12.9" customHeight="1" x14ac:dyDescent="0.3"/>
    <row r="1358" ht="12.9" customHeight="1" x14ac:dyDescent="0.3"/>
    <row r="1359" ht="12.9" customHeight="1" x14ac:dyDescent="0.3"/>
    <row r="1360" ht="12.9" customHeight="1" x14ac:dyDescent="0.3"/>
    <row r="1361" ht="12.9" customHeight="1" x14ac:dyDescent="0.3"/>
    <row r="1362" ht="12.9" customHeight="1" x14ac:dyDescent="0.3"/>
    <row r="1363" ht="12.9" customHeight="1" x14ac:dyDescent="0.3"/>
    <row r="1364" ht="12.9" customHeight="1" x14ac:dyDescent="0.3"/>
    <row r="1365" ht="12.9" customHeight="1" x14ac:dyDescent="0.3"/>
    <row r="1366" ht="12.9" customHeight="1" x14ac:dyDescent="0.3"/>
    <row r="1367" ht="12.9" customHeight="1" x14ac:dyDescent="0.3"/>
    <row r="1368" ht="12.9" customHeight="1" x14ac:dyDescent="0.3"/>
    <row r="1369" ht="12.9" customHeight="1" x14ac:dyDescent="0.3"/>
    <row r="1370" ht="12.9" customHeight="1" x14ac:dyDescent="0.3"/>
    <row r="1371" ht="12.9" customHeight="1" x14ac:dyDescent="0.3"/>
    <row r="1372" ht="12.9" customHeight="1" x14ac:dyDescent="0.3"/>
    <row r="1373" ht="12.9" customHeight="1" x14ac:dyDescent="0.3"/>
    <row r="1374" ht="12.9" customHeight="1" x14ac:dyDescent="0.3"/>
    <row r="1375" ht="12.9" customHeight="1" x14ac:dyDescent="0.3"/>
    <row r="1376" ht="12.9" customHeight="1" x14ac:dyDescent="0.3"/>
    <row r="1377" ht="12.9" customHeight="1" x14ac:dyDescent="0.3"/>
    <row r="1378" ht="12.9" customHeight="1" x14ac:dyDescent="0.3"/>
    <row r="1379" ht="12.9" customHeight="1" x14ac:dyDescent="0.3"/>
    <row r="1380" ht="12.9" customHeight="1" x14ac:dyDescent="0.3"/>
    <row r="1381" ht="12.9" customHeight="1" x14ac:dyDescent="0.3"/>
    <row r="1382" ht="12.9" customHeight="1" x14ac:dyDescent="0.3"/>
    <row r="1383" ht="12.9" customHeight="1" x14ac:dyDescent="0.3"/>
    <row r="1384" ht="12.9" customHeight="1" x14ac:dyDescent="0.3"/>
    <row r="1385" ht="12.9" customHeight="1" x14ac:dyDescent="0.3"/>
    <row r="1386" ht="12.9" customHeight="1" x14ac:dyDescent="0.3"/>
    <row r="1387" ht="12.9" customHeight="1" x14ac:dyDescent="0.3"/>
    <row r="1388" ht="12.9" customHeight="1" x14ac:dyDescent="0.3"/>
    <row r="1389" ht="12.9" customHeight="1" x14ac:dyDescent="0.3"/>
    <row r="1390" ht="12.9" customHeight="1" x14ac:dyDescent="0.3"/>
    <row r="1391" ht="12.9" customHeight="1" x14ac:dyDescent="0.3"/>
    <row r="1392" ht="12.9" customHeight="1" x14ac:dyDescent="0.3"/>
    <row r="1393" ht="12.9" customHeight="1" x14ac:dyDescent="0.3"/>
    <row r="1394" ht="12.9" customHeight="1" x14ac:dyDescent="0.3"/>
    <row r="1395" ht="12.9" customHeight="1" x14ac:dyDescent="0.3"/>
    <row r="1396" ht="12.9" customHeight="1" x14ac:dyDescent="0.3"/>
    <row r="1397" ht="12.9" customHeight="1" x14ac:dyDescent="0.3"/>
    <row r="1398" ht="12.9" customHeight="1" x14ac:dyDescent="0.3"/>
    <row r="1399" ht="12.9" customHeight="1" x14ac:dyDescent="0.3"/>
    <row r="1400" ht="12.9" customHeight="1" x14ac:dyDescent="0.3"/>
    <row r="1401" ht="12.9" customHeight="1" x14ac:dyDescent="0.3"/>
    <row r="1402" ht="12.9" customHeight="1" x14ac:dyDescent="0.3"/>
    <row r="1403" ht="12.9" customHeight="1" x14ac:dyDescent="0.3"/>
    <row r="1404" ht="12.9" customHeight="1" x14ac:dyDescent="0.3"/>
    <row r="1405" ht="12.9" customHeight="1" x14ac:dyDescent="0.3"/>
    <row r="1406" ht="12.9" customHeight="1" x14ac:dyDescent="0.3"/>
    <row r="1407" ht="12.9" customHeight="1" x14ac:dyDescent="0.3"/>
    <row r="1408" ht="12.9" customHeight="1" x14ac:dyDescent="0.3"/>
    <row r="1409" ht="12.9" customHeight="1" x14ac:dyDescent="0.3"/>
    <row r="1410" ht="12.9" customHeight="1" x14ac:dyDescent="0.3"/>
    <row r="1411" ht="12.9" customHeight="1" x14ac:dyDescent="0.3"/>
    <row r="1412" ht="12.9" customHeight="1" x14ac:dyDescent="0.3"/>
    <row r="1413" ht="12.9" customHeight="1" x14ac:dyDescent="0.3"/>
    <row r="1414" ht="12.9" customHeight="1" x14ac:dyDescent="0.3"/>
    <row r="1415" ht="12.9" customHeight="1" x14ac:dyDescent="0.3"/>
    <row r="1416" ht="12.9" customHeight="1" x14ac:dyDescent="0.3"/>
    <row r="1417" ht="12.9" customHeight="1" x14ac:dyDescent="0.3"/>
    <row r="1418" ht="12.9" customHeight="1" x14ac:dyDescent="0.3"/>
    <row r="1419" ht="12.9" customHeight="1" x14ac:dyDescent="0.3"/>
    <row r="1420" ht="12.9" customHeight="1" x14ac:dyDescent="0.3"/>
    <row r="1421" ht="12.9" customHeight="1" x14ac:dyDescent="0.3"/>
    <row r="1422" ht="12.9" customHeight="1" x14ac:dyDescent="0.3"/>
    <row r="1423" ht="12.9" customHeight="1" x14ac:dyDescent="0.3"/>
    <row r="1424" ht="12.9" customHeight="1" x14ac:dyDescent="0.3"/>
    <row r="1425" ht="12.9" customHeight="1" x14ac:dyDescent="0.3"/>
    <row r="1426" ht="12.9" customHeight="1" x14ac:dyDescent="0.3"/>
    <row r="1427" ht="12.9" customHeight="1" x14ac:dyDescent="0.3"/>
    <row r="1428" ht="12.9" customHeight="1" x14ac:dyDescent="0.3"/>
    <row r="1429" ht="12.9" customHeight="1" x14ac:dyDescent="0.3"/>
    <row r="1430" ht="12.9" customHeight="1" x14ac:dyDescent="0.3"/>
    <row r="1431" ht="12.9" customHeight="1" x14ac:dyDescent="0.3"/>
    <row r="1432" ht="12.9" customHeight="1" x14ac:dyDescent="0.3"/>
    <row r="1433" ht="12.9" customHeight="1" x14ac:dyDescent="0.3"/>
    <row r="1434" ht="12.9" customHeight="1" x14ac:dyDescent="0.3"/>
    <row r="1435" ht="12.9" customHeight="1" x14ac:dyDescent="0.3"/>
    <row r="1436" ht="12.9" customHeight="1" x14ac:dyDescent="0.3"/>
    <row r="1437" ht="12.9" customHeight="1" x14ac:dyDescent="0.3"/>
    <row r="1438" ht="12.9" customHeight="1" x14ac:dyDescent="0.3"/>
    <row r="1439" ht="12.9" customHeight="1" x14ac:dyDescent="0.3"/>
    <row r="1440" ht="12.9" customHeight="1" x14ac:dyDescent="0.3"/>
    <row r="1441" ht="12.9" customHeight="1" x14ac:dyDescent="0.3"/>
    <row r="1442" ht="12.9" customHeight="1" x14ac:dyDescent="0.3"/>
    <row r="1443" ht="12.9" customHeight="1" x14ac:dyDescent="0.3"/>
    <row r="1444" ht="12.9" customHeight="1" x14ac:dyDescent="0.3"/>
    <row r="1445" ht="12.9" customHeight="1" x14ac:dyDescent="0.3"/>
    <row r="1446" ht="12.9" customHeight="1" x14ac:dyDescent="0.3"/>
    <row r="1447" ht="12.9" customHeight="1" x14ac:dyDescent="0.3"/>
    <row r="1448" ht="12.9" customHeight="1" x14ac:dyDescent="0.3"/>
    <row r="1449" ht="12.9" customHeight="1" x14ac:dyDescent="0.3"/>
    <row r="1450" ht="12.9" customHeight="1" x14ac:dyDescent="0.3"/>
    <row r="1451" ht="12.9" customHeight="1" x14ac:dyDescent="0.3"/>
    <row r="1452" ht="12.9" customHeight="1" x14ac:dyDescent="0.3"/>
    <row r="1453" ht="12.9" customHeight="1" x14ac:dyDescent="0.3"/>
    <row r="1454" ht="12.9" customHeight="1" x14ac:dyDescent="0.3"/>
    <row r="1455" ht="12.9" customHeight="1" x14ac:dyDescent="0.3"/>
    <row r="1456" ht="12.9" customHeight="1" x14ac:dyDescent="0.3"/>
    <row r="1457" ht="12.9" customHeight="1" x14ac:dyDescent="0.3"/>
    <row r="1458" ht="12.9" customHeight="1" x14ac:dyDescent="0.3"/>
    <row r="1459" ht="12.9" customHeight="1" x14ac:dyDescent="0.3"/>
    <row r="1460" ht="12.9" customHeight="1" x14ac:dyDescent="0.3"/>
    <row r="1461" ht="12.9" customHeight="1" x14ac:dyDescent="0.3"/>
    <row r="1462" ht="12.9" customHeight="1" x14ac:dyDescent="0.3"/>
    <row r="1463" ht="12.9" customHeight="1" x14ac:dyDescent="0.3"/>
    <row r="1464" ht="12.9" customHeight="1" x14ac:dyDescent="0.3"/>
    <row r="1465" ht="12.9" customHeight="1" x14ac:dyDescent="0.3"/>
    <row r="1466" ht="12.9" customHeight="1" x14ac:dyDescent="0.3"/>
    <row r="1467" ht="12.9" customHeight="1" x14ac:dyDescent="0.3"/>
    <row r="1468" ht="12.9" customHeight="1" x14ac:dyDescent="0.3"/>
    <row r="1469" ht="12.9" customHeight="1" x14ac:dyDescent="0.3"/>
    <row r="1470" ht="12.9" customHeight="1" x14ac:dyDescent="0.3"/>
    <row r="1471" ht="12.9" customHeight="1" x14ac:dyDescent="0.3"/>
    <row r="1472" ht="12.9" customHeight="1" x14ac:dyDescent="0.3"/>
    <row r="1473" ht="12.9" customHeight="1" x14ac:dyDescent="0.3"/>
    <row r="1474" ht="12.9" customHeight="1" x14ac:dyDescent="0.3"/>
    <row r="1475" ht="12.9" customHeight="1" x14ac:dyDescent="0.3"/>
    <row r="1476" ht="12.9" customHeight="1" x14ac:dyDescent="0.3"/>
    <row r="1477" ht="12.9" customHeight="1" x14ac:dyDescent="0.3"/>
    <row r="1478" ht="12.9" customHeight="1" x14ac:dyDescent="0.3"/>
    <row r="1479" ht="12.9" customHeight="1" x14ac:dyDescent="0.3"/>
    <row r="1480" ht="12.9" customHeight="1" x14ac:dyDescent="0.3"/>
    <row r="1481" ht="12.9" customHeight="1" x14ac:dyDescent="0.3"/>
    <row r="1482" ht="12.9" customHeight="1" x14ac:dyDescent="0.3"/>
    <row r="1483" ht="12.9" customHeight="1" x14ac:dyDescent="0.3"/>
    <row r="1484" ht="12.9" customHeight="1" x14ac:dyDescent="0.3"/>
    <row r="1485" ht="12.9" customHeight="1" x14ac:dyDescent="0.3"/>
    <row r="1486" ht="12.9" customHeight="1" x14ac:dyDescent="0.3"/>
    <row r="1487" ht="12.9" customHeight="1" x14ac:dyDescent="0.3"/>
    <row r="1488" ht="12.9" customHeight="1" x14ac:dyDescent="0.3"/>
    <row r="1489" ht="12.9" customHeight="1" x14ac:dyDescent="0.3"/>
    <row r="1490" ht="12.9" customHeight="1" x14ac:dyDescent="0.3"/>
    <row r="1491" ht="12.9" customHeight="1" x14ac:dyDescent="0.3"/>
    <row r="1492" ht="12.9" customHeight="1" x14ac:dyDescent="0.3"/>
    <row r="1493" ht="12.9" customHeight="1" x14ac:dyDescent="0.3"/>
    <row r="1494" ht="12.9" customHeight="1" x14ac:dyDescent="0.3"/>
    <row r="1495" ht="12.9" customHeight="1" x14ac:dyDescent="0.3"/>
    <row r="1496" ht="12.9" customHeight="1" x14ac:dyDescent="0.3"/>
    <row r="1497" ht="12.9" customHeight="1" x14ac:dyDescent="0.3"/>
    <row r="1498" ht="12.9" customHeight="1" x14ac:dyDescent="0.3"/>
    <row r="1499" ht="12.9" customHeight="1" x14ac:dyDescent="0.3"/>
    <row r="1500" ht="12.9" customHeight="1" x14ac:dyDescent="0.3"/>
    <row r="1501" ht="12.9" customHeight="1" x14ac:dyDescent="0.3"/>
    <row r="1502" ht="12.9" customHeight="1" x14ac:dyDescent="0.3"/>
    <row r="1503" ht="12.9" customHeight="1" x14ac:dyDescent="0.3"/>
    <row r="1504" ht="12.9" customHeight="1" x14ac:dyDescent="0.3"/>
    <row r="1505" ht="12.9" customHeight="1" x14ac:dyDescent="0.3"/>
    <row r="1506" ht="12.9" customHeight="1" x14ac:dyDescent="0.3"/>
    <row r="1507" ht="12.9" customHeight="1" x14ac:dyDescent="0.3"/>
    <row r="1508" ht="12.9" customHeight="1" x14ac:dyDescent="0.3"/>
    <row r="1509" ht="12.9" customHeight="1" x14ac:dyDescent="0.3"/>
    <row r="1510" ht="12.9" customHeight="1" x14ac:dyDescent="0.3"/>
    <row r="1511" ht="12.9" customHeight="1" x14ac:dyDescent="0.3"/>
    <row r="1512" ht="12.9" customHeight="1" x14ac:dyDescent="0.3"/>
    <row r="1513" ht="12.9" customHeight="1" x14ac:dyDescent="0.3"/>
    <row r="1514" ht="12.9" customHeight="1" x14ac:dyDescent="0.3"/>
    <row r="1515" ht="12.9" customHeight="1" x14ac:dyDescent="0.3"/>
    <row r="1516" ht="12.9" customHeight="1" x14ac:dyDescent="0.3"/>
    <row r="1517" ht="12.9" customHeight="1" x14ac:dyDescent="0.3"/>
    <row r="1518" ht="12.9" customHeight="1" x14ac:dyDescent="0.3"/>
    <row r="1519" ht="12.9" customHeight="1" x14ac:dyDescent="0.3"/>
    <row r="1520" ht="12.9" customHeight="1" x14ac:dyDescent="0.3"/>
    <row r="1521" ht="12.9" customHeight="1" x14ac:dyDescent="0.3"/>
    <row r="1522" ht="12.9" customHeight="1" x14ac:dyDescent="0.3"/>
    <row r="1523" ht="12.9" customHeight="1" x14ac:dyDescent="0.3"/>
    <row r="1524" ht="12.9" customHeight="1" x14ac:dyDescent="0.3"/>
    <row r="1525" ht="12.9" customHeight="1" x14ac:dyDescent="0.3"/>
    <row r="1526" ht="12.9" customHeight="1" x14ac:dyDescent="0.3"/>
    <row r="1527" ht="12.9" customHeight="1" x14ac:dyDescent="0.3"/>
    <row r="1528" ht="12.9" customHeight="1" x14ac:dyDescent="0.3"/>
    <row r="1529" ht="12.9" customHeight="1" x14ac:dyDescent="0.3"/>
    <row r="1530" ht="12.9" customHeight="1" x14ac:dyDescent="0.3"/>
    <row r="1531" ht="12.9" customHeight="1" x14ac:dyDescent="0.3"/>
    <row r="1532" ht="12.9" customHeight="1" x14ac:dyDescent="0.3"/>
    <row r="1533" ht="12.9" customHeight="1" x14ac:dyDescent="0.3"/>
    <row r="1534" ht="12.9" customHeight="1" x14ac:dyDescent="0.3"/>
    <row r="1535" ht="12.9" customHeight="1" x14ac:dyDescent="0.3"/>
    <row r="1536" ht="12.9" customHeight="1" x14ac:dyDescent="0.3"/>
    <row r="1537" ht="12.9" customHeight="1" x14ac:dyDescent="0.3"/>
    <row r="1538" ht="12.9" customHeight="1" x14ac:dyDescent="0.3"/>
    <row r="1539" ht="12.9" customHeight="1" x14ac:dyDescent="0.3"/>
    <row r="1540" ht="12.9" customHeight="1" x14ac:dyDescent="0.3"/>
    <row r="1541" ht="12.9" customHeight="1" x14ac:dyDescent="0.3"/>
    <row r="1542" ht="12.9" customHeight="1" x14ac:dyDescent="0.3"/>
    <row r="1543" ht="12.9" customHeight="1" x14ac:dyDescent="0.3"/>
    <row r="1544" ht="12.9" customHeight="1" x14ac:dyDescent="0.3"/>
    <row r="1545" ht="12.9" customHeight="1" x14ac:dyDescent="0.3"/>
    <row r="1546" ht="12.9" customHeight="1" x14ac:dyDescent="0.3"/>
    <row r="1547" ht="12.9" customHeight="1" x14ac:dyDescent="0.3"/>
    <row r="1548" ht="12.9" customHeight="1" x14ac:dyDescent="0.3"/>
    <row r="1549" ht="12.9" customHeight="1" x14ac:dyDescent="0.3"/>
    <row r="1550" ht="12.9" customHeight="1" x14ac:dyDescent="0.3"/>
    <row r="1551" ht="12.9" customHeight="1" x14ac:dyDescent="0.3"/>
    <row r="1552" ht="12.9" customHeight="1" x14ac:dyDescent="0.3"/>
    <row r="1553" ht="12.9" customHeight="1" x14ac:dyDescent="0.3"/>
    <row r="1554" ht="12.9" customHeight="1" x14ac:dyDescent="0.3"/>
    <row r="1555" ht="12.9" customHeight="1" x14ac:dyDescent="0.3"/>
    <row r="1556" ht="12.9" customHeight="1" x14ac:dyDescent="0.3"/>
    <row r="1557" ht="12.9" customHeight="1" x14ac:dyDescent="0.3"/>
    <row r="1558" ht="12.9" customHeight="1" x14ac:dyDescent="0.3"/>
    <row r="1559" ht="12.9" customHeight="1" x14ac:dyDescent="0.3"/>
    <row r="1560" ht="12.9" customHeight="1" x14ac:dyDescent="0.3"/>
    <row r="1561" ht="12.9" customHeight="1" x14ac:dyDescent="0.3"/>
    <row r="1562" ht="12.9" customHeight="1" x14ac:dyDescent="0.3"/>
    <row r="1563" ht="12.9" customHeight="1" x14ac:dyDescent="0.3"/>
    <row r="1564" ht="12.9" customHeight="1" x14ac:dyDescent="0.3"/>
    <row r="1565" ht="12.9" customHeight="1" x14ac:dyDescent="0.3"/>
    <row r="1566" ht="12.9" customHeight="1" x14ac:dyDescent="0.3"/>
    <row r="1567" ht="12.9" customHeight="1" x14ac:dyDescent="0.3"/>
    <row r="1568" ht="12.9" customHeight="1" x14ac:dyDescent="0.3"/>
    <row r="1569" ht="12.9" customHeight="1" x14ac:dyDescent="0.3"/>
    <row r="1570" ht="12.9" customHeight="1" x14ac:dyDescent="0.3"/>
    <row r="1571" ht="12.9" customHeight="1" x14ac:dyDescent="0.3"/>
    <row r="1572" ht="12.9" customHeight="1" x14ac:dyDescent="0.3"/>
    <row r="1573" ht="12.9" customHeight="1" x14ac:dyDescent="0.3"/>
    <row r="1574" ht="12.9" customHeight="1" x14ac:dyDescent="0.3"/>
    <row r="1575" ht="12.9" customHeight="1" x14ac:dyDescent="0.3"/>
    <row r="1576" ht="12.9" customHeight="1" x14ac:dyDescent="0.3"/>
    <row r="1577" ht="12.9" customHeight="1" x14ac:dyDescent="0.3"/>
    <row r="1578" ht="12.9" customHeight="1" x14ac:dyDescent="0.3"/>
    <row r="1579" ht="12.9" customHeight="1" x14ac:dyDescent="0.3"/>
    <row r="1580" ht="12.9" customHeight="1" x14ac:dyDescent="0.3"/>
    <row r="1581" ht="12.9" customHeight="1" x14ac:dyDescent="0.3"/>
    <row r="1582" ht="12.9" customHeight="1" x14ac:dyDescent="0.3"/>
    <row r="1583" ht="12.9" customHeight="1" x14ac:dyDescent="0.3"/>
    <row r="1584" ht="12.9" customHeight="1" x14ac:dyDescent="0.3"/>
    <row r="1585" ht="12.9" customHeight="1" x14ac:dyDescent="0.3"/>
    <row r="1586" ht="12.9" customHeight="1" x14ac:dyDescent="0.3"/>
    <row r="1587" ht="12.9" customHeight="1" x14ac:dyDescent="0.3"/>
    <row r="1588" ht="12.9" customHeight="1" x14ac:dyDescent="0.3"/>
    <row r="1589" ht="12.9" customHeight="1" x14ac:dyDescent="0.3"/>
    <row r="1590" ht="12.9" customHeight="1" x14ac:dyDescent="0.3"/>
    <row r="1591" ht="12.9" customHeight="1" x14ac:dyDescent="0.3"/>
    <row r="1592" ht="12.9" customHeight="1" x14ac:dyDescent="0.3"/>
    <row r="1593" ht="12.9" customHeight="1" x14ac:dyDescent="0.3"/>
    <row r="1594" ht="12.9" customHeight="1" x14ac:dyDescent="0.3"/>
    <row r="1595" ht="12.9" customHeight="1" x14ac:dyDescent="0.3"/>
    <row r="1596" ht="12.9" customHeight="1" x14ac:dyDescent="0.3"/>
    <row r="1597" ht="12.9" customHeight="1" x14ac:dyDescent="0.3"/>
    <row r="1598" ht="12.9" customHeight="1" x14ac:dyDescent="0.3"/>
    <row r="1599" ht="12.9" customHeight="1" x14ac:dyDescent="0.3"/>
    <row r="1600" ht="12.9" customHeight="1" x14ac:dyDescent="0.3"/>
    <row r="1601" ht="12.9" customHeight="1" x14ac:dyDescent="0.3"/>
    <row r="1602" ht="12.9" customHeight="1" x14ac:dyDescent="0.3"/>
    <row r="1603" ht="12.9" customHeight="1" x14ac:dyDescent="0.3"/>
    <row r="1604" ht="12.9" customHeight="1" x14ac:dyDescent="0.3"/>
    <row r="1605" ht="12.9" customHeight="1" x14ac:dyDescent="0.3"/>
    <row r="1606" ht="12.9" customHeight="1" x14ac:dyDescent="0.3"/>
    <row r="1607" ht="12.9" customHeight="1" x14ac:dyDescent="0.3"/>
    <row r="1608" ht="12.9" customHeight="1" x14ac:dyDescent="0.3"/>
    <row r="1609" ht="12.9" customHeight="1" x14ac:dyDescent="0.3"/>
    <row r="1610" ht="12.9" customHeight="1" x14ac:dyDescent="0.3"/>
    <row r="1611" ht="12.9" customHeight="1" x14ac:dyDescent="0.3"/>
    <row r="1612" ht="12.9" customHeight="1" x14ac:dyDescent="0.3"/>
    <row r="1613" ht="12.9" customHeight="1" x14ac:dyDescent="0.3"/>
    <row r="1614" ht="12.9" customHeight="1" x14ac:dyDescent="0.3"/>
    <row r="1615" ht="12.9" customHeight="1" x14ac:dyDescent="0.3"/>
    <row r="1616" ht="12.9" customHeight="1" x14ac:dyDescent="0.3"/>
    <row r="1617" ht="12.9" customHeight="1" x14ac:dyDescent="0.3"/>
    <row r="1618" ht="12.9" customHeight="1" x14ac:dyDescent="0.3"/>
    <row r="1619" ht="12.9" customHeight="1" x14ac:dyDescent="0.3"/>
    <row r="1620" ht="12.9" customHeight="1" x14ac:dyDescent="0.3"/>
    <row r="1621" ht="12.9" customHeight="1" x14ac:dyDescent="0.3"/>
    <row r="1622" ht="12.9" customHeight="1" x14ac:dyDescent="0.3"/>
    <row r="1623" ht="12.9" customHeight="1" x14ac:dyDescent="0.3"/>
    <row r="1624" ht="12.9" customHeight="1" x14ac:dyDescent="0.3"/>
    <row r="1625" ht="12.9" customHeight="1" x14ac:dyDescent="0.3"/>
    <row r="1626" ht="12.9" customHeight="1" x14ac:dyDescent="0.3"/>
    <row r="1627" ht="12.9" customHeight="1" x14ac:dyDescent="0.3"/>
    <row r="1628" ht="12.9" customHeight="1" x14ac:dyDescent="0.3"/>
    <row r="1629" ht="12.9" customHeight="1" x14ac:dyDescent="0.3"/>
    <row r="1630" ht="12.9" customHeight="1" x14ac:dyDescent="0.3"/>
    <row r="1631" ht="12.9" customHeight="1" x14ac:dyDescent="0.3"/>
    <row r="1632" ht="12.9" customHeight="1" x14ac:dyDescent="0.3"/>
    <row r="1633" ht="12.9" customHeight="1" x14ac:dyDescent="0.3"/>
    <row r="1634" ht="12.9" customHeight="1" x14ac:dyDescent="0.3"/>
    <row r="1635" ht="12.9" customHeight="1" x14ac:dyDescent="0.3"/>
    <row r="1636" ht="12.9" customHeight="1" x14ac:dyDescent="0.3"/>
    <row r="1637" ht="12.9" customHeight="1" x14ac:dyDescent="0.3"/>
    <row r="1638" ht="12.9" customHeight="1" x14ac:dyDescent="0.3"/>
    <row r="1639" ht="12.9" customHeight="1" x14ac:dyDescent="0.3"/>
    <row r="1640" ht="12.9" customHeight="1" x14ac:dyDescent="0.3"/>
    <row r="1641" ht="12.9" customHeight="1" x14ac:dyDescent="0.3"/>
    <row r="1642" ht="12.9" customHeight="1" x14ac:dyDescent="0.3"/>
    <row r="1643" ht="12.9" customHeight="1" x14ac:dyDescent="0.3"/>
    <row r="1644" ht="12.9" customHeight="1" x14ac:dyDescent="0.3"/>
    <row r="1645" ht="12.9" customHeight="1" x14ac:dyDescent="0.3"/>
    <row r="1646" ht="12.9" customHeight="1" x14ac:dyDescent="0.3"/>
    <row r="1647" ht="12.9" customHeight="1" x14ac:dyDescent="0.3"/>
    <row r="1648" ht="12.9" customHeight="1" x14ac:dyDescent="0.3"/>
    <row r="1649" ht="12.9" customHeight="1" x14ac:dyDescent="0.3"/>
    <row r="1650" ht="12.9" customHeight="1" x14ac:dyDescent="0.3"/>
    <row r="1651" ht="12.9" customHeight="1" x14ac:dyDescent="0.3"/>
    <row r="1652" ht="12.9" customHeight="1" x14ac:dyDescent="0.3"/>
    <row r="1653" ht="12.9" customHeight="1" x14ac:dyDescent="0.3"/>
    <row r="1654" ht="12.9" customHeight="1" x14ac:dyDescent="0.3"/>
    <row r="1655" ht="12.9" customHeight="1" x14ac:dyDescent="0.3"/>
    <row r="1656" ht="12.9" customHeight="1" x14ac:dyDescent="0.3"/>
    <row r="1657" ht="12.9" customHeight="1" x14ac:dyDescent="0.3"/>
    <row r="1658" ht="12.9" customHeight="1" x14ac:dyDescent="0.3"/>
    <row r="1659" ht="12.9" customHeight="1" x14ac:dyDescent="0.3"/>
    <row r="1660" ht="12.9" customHeight="1" x14ac:dyDescent="0.3"/>
    <row r="1661" ht="12.9" customHeight="1" x14ac:dyDescent="0.3"/>
    <row r="1662" ht="12.9" customHeight="1" x14ac:dyDescent="0.3"/>
    <row r="1663" ht="12.9" customHeight="1" x14ac:dyDescent="0.3"/>
    <row r="1664" ht="12.9" customHeight="1" x14ac:dyDescent="0.3"/>
    <row r="1665" ht="12.9" customHeight="1" x14ac:dyDescent="0.3"/>
    <row r="1666" ht="12.9" customHeight="1" x14ac:dyDescent="0.3"/>
    <row r="1667" ht="12.9" customHeight="1" x14ac:dyDescent="0.3"/>
    <row r="1668" ht="12.9" customHeight="1" x14ac:dyDescent="0.3"/>
    <row r="1669" ht="12.9" customHeight="1" x14ac:dyDescent="0.3"/>
    <row r="1670" ht="12.9" customHeight="1" x14ac:dyDescent="0.3"/>
    <row r="1671" ht="12.9" customHeight="1" x14ac:dyDescent="0.3"/>
    <row r="1672" ht="12.9" customHeight="1" x14ac:dyDescent="0.3"/>
    <row r="1673" ht="12.9" customHeight="1" x14ac:dyDescent="0.3"/>
    <row r="1674" ht="12.9" customHeight="1" x14ac:dyDescent="0.3"/>
    <row r="1675" ht="12.9" customHeight="1" x14ac:dyDescent="0.3"/>
    <row r="1676" ht="12.9" customHeight="1" x14ac:dyDescent="0.3"/>
    <row r="1677" ht="12.9" customHeight="1" x14ac:dyDescent="0.3"/>
    <row r="1678" ht="12.9" customHeight="1" x14ac:dyDescent="0.3"/>
    <row r="1679" ht="12.9" customHeight="1" x14ac:dyDescent="0.3"/>
    <row r="1680" ht="12.9" customHeight="1" x14ac:dyDescent="0.3"/>
    <row r="1681" ht="12.9" customHeight="1" x14ac:dyDescent="0.3"/>
    <row r="1682" ht="12.9" customHeight="1" x14ac:dyDescent="0.3"/>
    <row r="1683" ht="12.9" customHeight="1" x14ac:dyDescent="0.3"/>
    <row r="1684" ht="12.9" customHeight="1" x14ac:dyDescent="0.3"/>
    <row r="1685" ht="12.9" customHeight="1" x14ac:dyDescent="0.3"/>
    <row r="1686" ht="12.9" customHeight="1" x14ac:dyDescent="0.3"/>
    <row r="1687" ht="12.9" customHeight="1" x14ac:dyDescent="0.3"/>
    <row r="1688" ht="12.9" customHeight="1" x14ac:dyDescent="0.3"/>
    <row r="1689" ht="12.9" customHeight="1" x14ac:dyDescent="0.3"/>
    <row r="1690" ht="12.9" customHeight="1" x14ac:dyDescent="0.3"/>
    <row r="1691" ht="12.9" customHeight="1" x14ac:dyDescent="0.3"/>
    <row r="1692" ht="12.9" customHeight="1" x14ac:dyDescent="0.3"/>
    <row r="1693" ht="12.9" customHeight="1" x14ac:dyDescent="0.3"/>
    <row r="1694" ht="12.9" customHeight="1" x14ac:dyDescent="0.3"/>
    <row r="1695" ht="12.9" customHeight="1" x14ac:dyDescent="0.3"/>
    <row r="1696" ht="12.9" customHeight="1" x14ac:dyDescent="0.3"/>
    <row r="1697" ht="12.9" customHeight="1" x14ac:dyDescent="0.3"/>
    <row r="1698" ht="12.9" customHeight="1" x14ac:dyDescent="0.3"/>
    <row r="1699" ht="12.9" customHeight="1" x14ac:dyDescent="0.3"/>
    <row r="1700" ht="12.9" customHeight="1" x14ac:dyDescent="0.3"/>
    <row r="1701" ht="12.9" customHeight="1" x14ac:dyDescent="0.3"/>
    <row r="1702" ht="12.9" customHeight="1" x14ac:dyDescent="0.3"/>
    <row r="1703" ht="12.9" customHeight="1" x14ac:dyDescent="0.3"/>
    <row r="1704" ht="12.9" customHeight="1" x14ac:dyDescent="0.3"/>
    <row r="1705" ht="12.9" customHeight="1" x14ac:dyDescent="0.3"/>
    <row r="1706" ht="12.9" customHeight="1" x14ac:dyDescent="0.3"/>
    <row r="1707" ht="12.9" customHeight="1" x14ac:dyDescent="0.3"/>
    <row r="1708" ht="12.9" customHeight="1" x14ac:dyDescent="0.3"/>
    <row r="1709" ht="12.9" customHeight="1" x14ac:dyDescent="0.3"/>
    <row r="1710" ht="12.9" customHeight="1" x14ac:dyDescent="0.3"/>
    <row r="1711" ht="12.9" customHeight="1" x14ac:dyDescent="0.3"/>
    <row r="1712" ht="12.9" customHeight="1" x14ac:dyDescent="0.3"/>
    <row r="1713" ht="12.9" customHeight="1" x14ac:dyDescent="0.3"/>
    <row r="1714" ht="12.9" customHeight="1" x14ac:dyDescent="0.3"/>
    <row r="1715" ht="12.9" customHeight="1" x14ac:dyDescent="0.3"/>
    <row r="1716" ht="12.9" customHeight="1" x14ac:dyDescent="0.3"/>
    <row r="1717" ht="12.9" customHeight="1" x14ac:dyDescent="0.3"/>
    <row r="1718" ht="12.9" customHeight="1" x14ac:dyDescent="0.3"/>
    <row r="1719" ht="12.9" customHeight="1" x14ac:dyDescent="0.3"/>
    <row r="1720" ht="12.9" customHeight="1" x14ac:dyDescent="0.3"/>
    <row r="1721" ht="12.9" customHeight="1" x14ac:dyDescent="0.3"/>
    <row r="1722" ht="12.9" customHeight="1" x14ac:dyDescent="0.3"/>
    <row r="1723" ht="12.9" customHeight="1" x14ac:dyDescent="0.3"/>
    <row r="1724" ht="12.9" customHeight="1" x14ac:dyDescent="0.3"/>
    <row r="1725" ht="12.9" customHeight="1" x14ac:dyDescent="0.3"/>
    <row r="1726" ht="12.9" customHeight="1" x14ac:dyDescent="0.3"/>
    <row r="1727" ht="12.9" customHeight="1" x14ac:dyDescent="0.3"/>
    <row r="1728" ht="12.9" customHeight="1" x14ac:dyDescent="0.3"/>
    <row r="1729" ht="12.9" customHeight="1" x14ac:dyDescent="0.3"/>
    <row r="1730" ht="12.9" customHeight="1" x14ac:dyDescent="0.3"/>
    <row r="1731" ht="12.9" customHeight="1" x14ac:dyDescent="0.3"/>
    <row r="1732" ht="12.9" customHeight="1" x14ac:dyDescent="0.3"/>
    <row r="1733" ht="12.9" customHeight="1" x14ac:dyDescent="0.3"/>
    <row r="1734" ht="12.9" customHeight="1" x14ac:dyDescent="0.3"/>
    <row r="1735" ht="12.9" customHeight="1" x14ac:dyDescent="0.3"/>
    <row r="1736" ht="12.9" customHeight="1" x14ac:dyDescent="0.3"/>
    <row r="1737" ht="12.9" customHeight="1" x14ac:dyDescent="0.3"/>
    <row r="1738" ht="12.9" customHeight="1" x14ac:dyDescent="0.3"/>
    <row r="1739" ht="12.9" customHeight="1" x14ac:dyDescent="0.3"/>
    <row r="1740" ht="12.9" customHeight="1" x14ac:dyDescent="0.3"/>
    <row r="1741" ht="12.9" customHeight="1" x14ac:dyDescent="0.3"/>
    <row r="1742" ht="12.9" customHeight="1" x14ac:dyDescent="0.3"/>
    <row r="1743" ht="12.9" customHeight="1" x14ac:dyDescent="0.3"/>
    <row r="1744" ht="12.9" customHeight="1" x14ac:dyDescent="0.3"/>
    <row r="1745" ht="12.9" customHeight="1" x14ac:dyDescent="0.3"/>
    <row r="1746" ht="12.9" customHeight="1" x14ac:dyDescent="0.3"/>
    <row r="1747" ht="12.9" customHeight="1" x14ac:dyDescent="0.3"/>
    <row r="1748" ht="12.9" customHeight="1" x14ac:dyDescent="0.3"/>
    <row r="1749" ht="12.9" customHeight="1" x14ac:dyDescent="0.3"/>
    <row r="1750" ht="12.9" customHeight="1" x14ac:dyDescent="0.3"/>
    <row r="1751" ht="12.9" customHeight="1" x14ac:dyDescent="0.3"/>
    <row r="1752" ht="12.9" customHeight="1" x14ac:dyDescent="0.3"/>
    <row r="1753" ht="12.9" customHeight="1" x14ac:dyDescent="0.3"/>
    <row r="1754" ht="12.9" customHeight="1" x14ac:dyDescent="0.3"/>
    <row r="1755" ht="12.9" customHeight="1" x14ac:dyDescent="0.3"/>
    <row r="1756" ht="12.9" customHeight="1" x14ac:dyDescent="0.3"/>
    <row r="1757" ht="12.9" customHeight="1" x14ac:dyDescent="0.3"/>
    <row r="1758" ht="12.9" customHeight="1" x14ac:dyDescent="0.3"/>
    <row r="1759" ht="12.9" customHeight="1" x14ac:dyDescent="0.3"/>
    <row r="1760" ht="12.9" customHeight="1" x14ac:dyDescent="0.3"/>
    <row r="1761" ht="12.9" customHeight="1" x14ac:dyDescent="0.3"/>
    <row r="1762" ht="12.9" customHeight="1" x14ac:dyDescent="0.3"/>
    <row r="1763" ht="12.9" customHeight="1" x14ac:dyDescent="0.3"/>
    <row r="1764" ht="12.9" customHeight="1" x14ac:dyDescent="0.3"/>
    <row r="1765" ht="12.9" customHeight="1" x14ac:dyDescent="0.3"/>
    <row r="1766" ht="12.9" customHeight="1" x14ac:dyDescent="0.3"/>
    <row r="1767" ht="12.9" customHeight="1" x14ac:dyDescent="0.3"/>
    <row r="1768" ht="12.9" customHeight="1" x14ac:dyDescent="0.3"/>
    <row r="1769" ht="12.9" customHeight="1" x14ac:dyDescent="0.3"/>
    <row r="1770" ht="12.9" customHeight="1" x14ac:dyDescent="0.3"/>
    <row r="1771" ht="12.9" customHeight="1" x14ac:dyDescent="0.3"/>
    <row r="1772" ht="12.9" customHeight="1" x14ac:dyDescent="0.3"/>
    <row r="1773" ht="12.9" customHeight="1" x14ac:dyDescent="0.3"/>
    <row r="1774" ht="12.9" customHeight="1" x14ac:dyDescent="0.3"/>
    <row r="1775" ht="12.9" customHeight="1" x14ac:dyDescent="0.3"/>
    <row r="1776" ht="12.9" customHeight="1" x14ac:dyDescent="0.3"/>
    <row r="1777" ht="12.9" customHeight="1" x14ac:dyDescent="0.3"/>
    <row r="1778" ht="12.9" customHeight="1" x14ac:dyDescent="0.3"/>
    <row r="1779" ht="12.9" customHeight="1" x14ac:dyDescent="0.3"/>
    <row r="1780" ht="12.9" customHeight="1" x14ac:dyDescent="0.3"/>
    <row r="1781" ht="12.9" customHeight="1" x14ac:dyDescent="0.3"/>
    <row r="1782" ht="12.9" customHeight="1" x14ac:dyDescent="0.3"/>
    <row r="1783" ht="12.9" customHeight="1" x14ac:dyDescent="0.3"/>
    <row r="1784" ht="12.9" customHeight="1" x14ac:dyDescent="0.3"/>
    <row r="1785" ht="12.9" customHeight="1" x14ac:dyDescent="0.3"/>
    <row r="1786" ht="12.9" customHeight="1" x14ac:dyDescent="0.3"/>
    <row r="1787" ht="12.9" customHeight="1" x14ac:dyDescent="0.3"/>
    <row r="1788" ht="12.9" customHeight="1" x14ac:dyDescent="0.3"/>
    <row r="1789" ht="12.9" customHeight="1" x14ac:dyDescent="0.3"/>
    <row r="1790" ht="12.9" customHeight="1" x14ac:dyDescent="0.3"/>
    <row r="1791" ht="12.9" customHeight="1" x14ac:dyDescent="0.3"/>
    <row r="1792" ht="12.9" customHeight="1" x14ac:dyDescent="0.3"/>
    <row r="1793" ht="12.9" customHeight="1" x14ac:dyDescent="0.3"/>
    <row r="1794" ht="12.9" customHeight="1" x14ac:dyDescent="0.3"/>
    <row r="1795" ht="12.9" customHeight="1" x14ac:dyDescent="0.3"/>
    <row r="1796" ht="12.9" customHeight="1" x14ac:dyDescent="0.3"/>
    <row r="1797" ht="12.9" customHeight="1" x14ac:dyDescent="0.3"/>
    <row r="1798" ht="12.9" customHeight="1" x14ac:dyDescent="0.3"/>
    <row r="1799" ht="12.9" customHeight="1" x14ac:dyDescent="0.3"/>
    <row r="1800" ht="12.9" customHeight="1" x14ac:dyDescent="0.3"/>
    <row r="1801" ht="12.9" customHeight="1" x14ac:dyDescent="0.3"/>
    <row r="1802" ht="12.9" customHeight="1" x14ac:dyDescent="0.3"/>
    <row r="1803" ht="12.9" customHeight="1" x14ac:dyDescent="0.3"/>
    <row r="1804" ht="12.9" customHeight="1" x14ac:dyDescent="0.3"/>
    <row r="1805" ht="12.9" customHeight="1" x14ac:dyDescent="0.3"/>
    <row r="1806" ht="12.9" customHeight="1" x14ac:dyDescent="0.3"/>
    <row r="1807" ht="12.9" customHeight="1" x14ac:dyDescent="0.3"/>
    <row r="1808" ht="12.9" customHeight="1" x14ac:dyDescent="0.3"/>
    <row r="1809" ht="12.9" customHeight="1" x14ac:dyDescent="0.3"/>
    <row r="1810" ht="12.9" customHeight="1" x14ac:dyDescent="0.3"/>
    <row r="1811" ht="12.9" customHeight="1" x14ac:dyDescent="0.3"/>
    <row r="1812" ht="12.9" customHeight="1" x14ac:dyDescent="0.3"/>
    <row r="1813" ht="12.9" customHeight="1" x14ac:dyDescent="0.3"/>
    <row r="1814" ht="12.9" customHeight="1" x14ac:dyDescent="0.3"/>
    <row r="1815" ht="12.9" customHeight="1" x14ac:dyDescent="0.3"/>
    <row r="1816" ht="12.9" customHeight="1" x14ac:dyDescent="0.3"/>
    <row r="1817" ht="12.9" customHeight="1" x14ac:dyDescent="0.3"/>
    <row r="1818" ht="12.9" customHeight="1" x14ac:dyDescent="0.3"/>
    <row r="1819" ht="12.9" customHeight="1" x14ac:dyDescent="0.3"/>
    <row r="1820" ht="12.9" customHeight="1" x14ac:dyDescent="0.3"/>
    <row r="1821" ht="12.9" customHeight="1" x14ac:dyDescent="0.3"/>
    <row r="1822" ht="12.9" customHeight="1" x14ac:dyDescent="0.3"/>
    <row r="1823" ht="12.9" customHeight="1" x14ac:dyDescent="0.3"/>
    <row r="1824" ht="12.9" customHeight="1" x14ac:dyDescent="0.3"/>
    <row r="1825" ht="12.9" customHeight="1" x14ac:dyDescent="0.3"/>
    <row r="1826" ht="12.9" customHeight="1" x14ac:dyDescent="0.3"/>
    <row r="1827" ht="12.9" customHeight="1" x14ac:dyDescent="0.3"/>
    <row r="1828" ht="12.9" customHeight="1" x14ac:dyDescent="0.3"/>
    <row r="1829" ht="12.9" customHeight="1" x14ac:dyDescent="0.3"/>
    <row r="1830" ht="12.9" customHeight="1" x14ac:dyDescent="0.3"/>
    <row r="1831" ht="12.9" customHeight="1" x14ac:dyDescent="0.3"/>
    <row r="1832" ht="12.9" customHeight="1" x14ac:dyDescent="0.3"/>
    <row r="1833" ht="12.9" customHeight="1" x14ac:dyDescent="0.3"/>
    <row r="1834" ht="12.9" customHeight="1" x14ac:dyDescent="0.3"/>
    <row r="1835" ht="12.9" customHeight="1" x14ac:dyDescent="0.3"/>
    <row r="1836" ht="12.9" customHeight="1" x14ac:dyDescent="0.3"/>
    <row r="1837" ht="12.9" customHeight="1" x14ac:dyDescent="0.3"/>
    <row r="1838" ht="12.9" customHeight="1" x14ac:dyDescent="0.3"/>
    <row r="1839" ht="12.9" customHeight="1" x14ac:dyDescent="0.3"/>
    <row r="1840" ht="12.9" customHeight="1" x14ac:dyDescent="0.3"/>
    <row r="1841" ht="12.9" customHeight="1" x14ac:dyDescent="0.3"/>
    <row r="1842" ht="12.9" customHeight="1" x14ac:dyDescent="0.3"/>
    <row r="1843" ht="12.9" customHeight="1" x14ac:dyDescent="0.3"/>
    <row r="1844" ht="12.9" customHeight="1" x14ac:dyDescent="0.3"/>
    <row r="1845" ht="12.9" customHeight="1" x14ac:dyDescent="0.3"/>
    <row r="1846" ht="12.9" customHeight="1" x14ac:dyDescent="0.3"/>
    <row r="1847" ht="12.9" customHeight="1" x14ac:dyDescent="0.3"/>
    <row r="1848" ht="12.9" customHeight="1" x14ac:dyDescent="0.3"/>
    <row r="1849" ht="12.9" customHeight="1" x14ac:dyDescent="0.3"/>
    <row r="1850" ht="12.9" customHeight="1" x14ac:dyDescent="0.3"/>
    <row r="1851" ht="12.9" customHeight="1" x14ac:dyDescent="0.3"/>
    <row r="1852" ht="12.9" customHeight="1" x14ac:dyDescent="0.3"/>
    <row r="1853" ht="12.9" customHeight="1" x14ac:dyDescent="0.3"/>
    <row r="1854" ht="12.9" customHeight="1" x14ac:dyDescent="0.3"/>
    <row r="1855" ht="12.9" customHeight="1" x14ac:dyDescent="0.3"/>
    <row r="1856" ht="12.9" customHeight="1" x14ac:dyDescent="0.3"/>
    <row r="1857" ht="12.9" customHeight="1" x14ac:dyDescent="0.3"/>
    <row r="1858" ht="12.9" customHeight="1" x14ac:dyDescent="0.3"/>
    <row r="1859" ht="12.9" customHeight="1" x14ac:dyDescent="0.3"/>
    <row r="1860" ht="12.9" customHeight="1" x14ac:dyDescent="0.3"/>
    <row r="1861" ht="12.9" customHeight="1" x14ac:dyDescent="0.3"/>
    <row r="1862" ht="12.9" customHeight="1" x14ac:dyDescent="0.3"/>
    <row r="1863" ht="12.9" customHeight="1" x14ac:dyDescent="0.3"/>
    <row r="1864" ht="12.9" customHeight="1" x14ac:dyDescent="0.3"/>
    <row r="1865" ht="12.9" customHeight="1" x14ac:dyDescent="0.3"/>
    <row r="1866" ht="12.9" customHeight="1" x14ac:dyDescent="0.3"/>
    <row r="1867" ht="12.9" customHeight="1" x14ac:dyDescent="0.3"/>
    <row r="1868" ht="12.9" customHeight="1" x14ac:dyDescent="0.3"/>
    <row r="1869" ht="12.9" customHeight="1" x14ac:dyDescent="0.3"/>
    <row r="1870" ht="12.9" customHeight="1" x14ac:dyDescent="0.3"/>
    <row r="1871" ht="12.9" customHeight="1" x14ac:dyDescent="0.3"/>
    <row r="1872" ht="12.9" customHeight="1" x14ac:dyDescent="0.3"/>
    <row r="1873" ht="12.9" customHeight="1" x14ac:dyDescent="0.3"/>
    <row r="1874" ht="12.9" customHeight="1" x14ac:dyDescent="0.3"/>
    <row r="1875" ht="12.9" customHeight="1" x14ac:dyDescent="0.3"/>
    <row r="1876" ht="12.9" customHeight="1" x14ac:dyDescent="0.3"/>
    <row r="1877" ht="12.9" customHeight="1" x14ac:dyDescent="0.3"/>
    <row r="1878" ht="12.9" customHeight="1" x14ac:dyDescent="0.3"/>
    <row r="1879" ht="12.9" customHeight="1" x14ac:dyDescent="0.3"/>
    <row r="1880" ht="12.9" customHeight="1" x14ac:dyDescent="0.3"/>
    <row r="1881" ht="12.9" customHeight="1" x14ac:dyDescent="0.3"/>
    <row r="1882" ht="12.9" customHeight="1" x14ac:dyDescent="0.3"/>
    <row r="1883" ht="12.9" customHeight="1" x14ac:dyDescent="0.3"/>
    <row r="1884" ht="12.9" customHeight="1" x14ac:dyDescent="0.3"/>
    <row r="1885" ht="12.9" customHeight="1" x14ac:dyDescent="0.3"/>
    <row r="1886" ht="12.9" customHeight="1" x14ac:dyDescent="0.3"/>
    <row r="1887" ht="12.9" customHeight="1" x14ac:dyDescent="0.3"/>
    <row r="1888" ht="12.9" customHeight="1" x14ac:dyDescent="0.3"/>
    <row r="1889" ht="12.9" customHeight="1" x14ac:dyDescent="0.3"/>
    <row r="1890" ht="12.9" customHeight="1" x14ac:dyDescent="0.3"/>
    <row r="1891" ht="12.9" customHeight="1" x14ac:dyDescent="0.3"/>
    <row r="1892" ht="12.9" customHeight="1" x14ac:dyDescent="0.3"/>
    <row r="1893" ht="12.9" customHeight="1" x14ac:dyDescent="0.3"/>
    <row r="1894" ht="12.9" customHeight="1" x14ac:dyDescent="0.3"/>
    <row r="1895" ht="12.9" customHeight="1" x14ac:dyDescent="0.3"/>
    <row r="1896" ht="12.9" customHeight="1" x14ac:dyDescent="0.3"/>
    <row r="1897" ht="12.9" customHeight="1" x14ac:dyDescent="0.3"/>
    <row r="1898" ht="12.9" customHeight="1" x14ac:dyDescent="0.3"/>
    <row r="1899" ht="12.9" customHeight="1" x14ac:dyDescent="0.3"/>
    <row r="1900" ht="12.9" customHeight="1" x14ac:dyDescent="0.3"/>
    <row r="1901" ht="12.9" customHeight="1" x14ac:dyDescent="0.3"/>
    <row r="1902" ht="12.9" customHeight="1" x14ac:dyDescent="0.3"/>
    <row r="1903" ht="12.9" customHeight="1" x14ac:dyDescent="0.3"/>
    <row r="1904" ht="12.9" customHeight="1" x14ac:dyDescent="0.3"/>
    <row r="1905" ht="12.9" customHeight="1" x14ac:dyDescent="0.3"/>
    <row r="1906" ht="12.9" customHeight="1" x14ac:dyDescent="0.3"/>
    <row r="1907" ht="12.9" customHeight="1" x14ac:dyDescent="0.3"/>
    <row r="1908" ht="12.9" customHeight="1" x14ac:dyDescent="0.3"/>
    <row r="1909" ht="12.9" customHeight="1" x14ac:dyDescent="0.3"/>
    <row r="1910" ht="12.9" customHeight="1" x14ac:dyDescent="0.3"/>
    <row r="1911" ht="12.9" customHeight="1" x14ac:dyDescent="0.3"/>
    <row r="1912" ht="12.9" customHeight="1" x14ac:dyDescent="0.3"/>
    <row r="1913" ht="12.9" customHeight="1" x14ac:dyDescent="0.3"/>
    <row r="1914" ht="12.9" customHeight="1" x14ac:dyDescent="0.3"/>
    <row r="1915" ht="12.9" customHeight="1" x14ac:dyDescent="0.3"/>
    <row r="1916" ht="12.9" customHeight="1" x14ac:dyDescent="0.3"/>
    <row r="1917" ht="12.9" customHeight="1" x14ac:dyDescent="0.3"/>
    <row r="1918" ht="12.9" customHeight="1" x14ac:dyDescent="0.3"/>
    <row r="1919" ht="12.9" customHeight="1" x14ac:dyDescent="0.3"/>
    <row r="1920" ht="12.9" customHeight="1" x14ac:dyDescent="0.3"/>
    <row r="1921" ht="12.9" customHeight="1" x14ac:dyDescent="0.3"/>
    <row r="1922" ht="12.9" customHeight="1" x14ac:dyDescent="0.3"/>
    <row r="1923" ht="12.9" customHeight="1" x14ac:dyDescent="0.3"/>
    <row r="1924" ht="12.9" customHeight="1" x14ac:dyDescent="0.3"/>
    <row r="1925" ht="12.9" customHeight="1" x14ac:dyDescent="0.3"/>
    <row r="1926" ht="12.9" customHeight="1" x14ac:dyDescent="0.3"/>
    <row r="1927" ht="12.9" customHeight="1" x14ac:dyDescent="0.3"/>
    <row r="1928" ht="12.9" customHeight="1" x14ac:dyDescent="0.3"/>
    <row r="1929" ht="12.9" customHeight="1" x14ac:dyDescent="0.3"/>
    <row r="1930" ht="12.9" customHeight="1" x14ac:dyDescent="0.3"/>
    <row r="1931" ht="12.9" customHeight="1" x14ac:dyDescent="0.3"/>
    <row r="1932" ht="12.9" customHeight="1" x14ac:dyDescent="0.3"/>
    <row r="1933" ht="12.9" customHeight="1" x14ac:dyDescent="0.3"/>
    <row r="1934" ht="12.9" customHeight="1" x14ac:dyDescent="0.3"/>
    <row r="1935" ht="12.9" customHeight="1" x14ac:dyDescent="0.3"/>
    <row r="1936" ht="12.9" customHeight="1" x14ac:dyDescent="0.3"/>
    <row r="1937" ht="12.9" customHeight="1" x14ac:dyDescent="0.3"/>
    <row r="1938" ht="12.9" customHeight="1" x14ac:dyDescent="0.3"/>
    <row r="1939" ht="12.9" customHeight="1" x14ac:dyDescent="0.3"/>
    <row r="1940" ht="12.9" customHeight="1" x14ac:dyDescent="0.3"/>
    <row r="1941" ht="12.9" customHeight="1" x14ac:dyDescent="0.3"/>
    <row r="1942" ht="12.9" customHeight="1" x14ac:dyDescent="0.3"/>
    <row r="1943" ht="12.9" customHeight="1" x14ac:dyDescent="0.3"/>
    <row r="1944" ht="12.9" customHeight="1" x14ac:dyDescent="0.3"/>
    <row r="1945" ht="12.9" customHeight="1" x14ac:dyDescent="0.3"/>
    <row r="1946" ht="12.9" customHeight="1" x14ac:dyDescent="0.3"/>
    <row r="1947" ht="12.9" customHeight="1" x14ac:dyDescent="0.3"/>
    <row r="1948" ht="12.9" customHeight="1" x14ac:dyDescent="0.3"/>
    <row r="1949" ht="12.9" customHeight="1" x14ac:dyDescent="0.3"/>
    <row r="1950" ht="12.9" customHeight="1" x14ac:dyDescent="0.3"/>
    <row r="1951" ht="12.9" customHeight="1" x14ac:dyDescent="0.3"/>
    <row r="1952" ht="12.9" customHeight="1" x14ac:dyDescent="0.3"/>
    <row r="1953" ht="12.9" customHeight="1" x14ac:dyDescent="0.3"/>
    <row r="1954" ht="12.9" customHeight="1" x14ac:dyDescent="0.3"/>
    <row r="1955" ht="12.9" customHeight="1" x14ac:dyDescent="0.3"/>
    <row r="1956" ht="12.9" customHeight="1" x14ac:dyDescent="0.3"/>
    <row r="1957" ht="12.9" customHeight="1" x14ac:dyDescent="0.3"/>
    <row r="1958" ht="12.9" customHeight="1" x14ac:dyDescent="0.3"/>
    <row r="1959" ht="12.9" customHeight="1" x14ac:dyDescent="0.3"/>
    <row r="1960" ht="12.9" customHeight="1" x14ac:dyDescent="0.3"/>
    <row r="1961" ht="12.9" customHeight="1" x14ac:dyDescent="0.3"/>
    <row r="1962" ht="12.9" customHeight="1" x14ac:dyDescent="0.3"/>
    <row r="1963" ht="12.9" customHeight="1" x14ac:dyDescent="0.3"/>
    <row r="1964" ht="12.9" customHeight="1" x14ac:dyDescent="0.3"/>
    <row r="1965" ht="12.9" customHeight="1" x14ac:dyDescent="0.3"/>
    <row r="1966" ht="12.9" customHeight="1" x14ac:dyDescent="0.3"/>
    <row r="1967" ht="12.9" customHeight="1" x14ac:dyDescent="0.3"/>
    <row r="1968" ht="12.9" customHeight="1" x14ac:dyDescent="0.3"/>
    <row r="1969" ht="12.9" customHeight="1" x14ac:dyDescent="0.3"/>
    <row r="1970" ht="12.9" customHeight="1" x14ac:dyDescent="0.3"/>
    <row r="1971" ht="12.9" customHeight="1" x14ac:dyDescent="0.3"/>
    <row r="1972" ht="12.9" customHeight="1" x14ac:dyDescent="0.3"/>
    <row r="1973" ht="12.9" customHeight="1" x14ac:dyDescent="0.3"/>
    <row r="1974" ht="12.9" customHeight="1" x14ac:dyDescent="0.3"/>
    <row r="1975" ht="12.9" customHeight="1" x14ac:dyDescent="0.3"/>
    <row r="1976" ht="12.9" customHeight="1" x14ac:dyDescent="0.3"/>
    <row r="1977" ht="12.9" customHeight="1" x14ac:dyDescent="0.3"/>
    <row r="1978" ht="12.9" customHeight="1" x14ac:dyDescent="0.3"/>
    <row r="1979" ht="12.9" customHeight="1" x14ac:dyDescent="0.3"/>
    <row r="1980" ht="12.9" customHeight="1" x14ac:dyDescent="0.3"/>
    <row r="1981" ht="12.9" customHeight="1" x14ac:dyDescent="0.3"/>
    <row r="1982" ht="12.9" customHeight="1" x14ac:dyDescent="0.3"/>
    <row r="1983" ht="12.9" customHeight="1" x14ac:dyDescent="0.3"/>
    <row r="1984" ht="12.9" customHeight="1" x14ac:dyDescent="0.3"/>
    <row r="1985" ht="12.9" customHeight="1" x14ac:dyDescent="0.3"/>
    <row r="1986" ht="12.9" customHeight="1" x14ac:dyDescent="0.3"/>
    <row r="1987" ht="12.9" customHeight="1" x14ac:dyDescent="0.3"/>
    <row r="1988" ht="12.9" customHeight="1" x14ac:dyDescent="0.3"/>
    <row r="1989" ht="12.9" customHeight="1" x14ac:dyDescent="0.3"/>
    <row r="1990" ht="12.9" customHeight="1" x14ac:dyDescent="0.3"/>
    <row r="1991" ht="12.9" customHeight="1" x14ac:dyDescent="0.3"/>
    <row r="1992" ht="12.9" customHeight="1" x14ac:dyDescent="0.3"/>
    <row r="1993" ht="12.9" customHeight="1" x14ac:dyDescent="0.3"/>
    <row r="1994" ht="12.9" customHeight="1" x14ac:dyDescent="0.3"/>
    <row r="1995" ht="12.9" customHeight="1" x14ac:dyDescent="0.3"/>
    <row r="1996" ht="12.9" customHeight="1" x14ac:dyDescent="0.3"/>
    <row r="1997" ht="12.9" customHeight="1" x14ac:dyDescent="0.3"/>
    <row r="1998" ht="12.9" customHeight="1" x14ac:dyDescent="0.3"/>
    <row r="1999" ht="12.9" customHeight="1" x14ac:dyDescent="0.3"/>
    <row r="2000" ht="12.9" customHeight="1" x14ac:dyDescent="0.3"/>
    <row r="2001" ht="12.9" customHeight="1" x14ac:dyDescent="0.3"/>
    <row r="2002" ht="12.9" customHeight="1" x14ac:dyDescent="0.3"/>
    <row r="2003" ht="12.9" customHeight="1" x14ac:dyDescent="0.3"/>
    <row r="2004" ht="12.9" customHeight="1" x14ac:dyDescent="0.3"/>
    <row r="2005" ht="12.9" customHeight="1" x14ac:dyDescent="0.3"/>
    <row r="2006" ht="12.9" customHeight="1" x14ac:dyDescent="0.3"/>
    <row r="2007" ht="12.9" customHeight="1" x14ac:dyDescent="0.3"/>
    <row r="2008" ht="12.9" customHeight="1" x14ac:dyDescent="0.3"/>
    <row r="2009" ht="12.9" customHeight="1" x14ac:dyDescent="0.3"/>
    <row r="2010" ht="12.9" customHeight="1" x14ac:dyDescent="0.3"/>
    <row r="2011" ht="12.9" customHeight="1" x14ac:dyDescent="0.3"/>
    <row r="2012" ht="12.9" customHeight="1" x14ac:dyDescent="0.3"/>
    <row r="2013" ht="12.9" customHeight="1" x14ac:dyDescent="0.3"/>
    <row r="2014" ht="12.9" customHeight="1" x14ac:dyDescent="0.3"/>
    <row r="2015" ht="12.9" customHeight="1" x14ac:dyDescent="0.3"/>
    <row r="2016" ht="12.9" customHeight="1" x14ac:dyDescent="0.3"/>
    <row r="2017" ht="12.9" customHeight="1" x14ac:dyDescent="0.3"/>
    <row r="2018" ht="12.9" customHeight="1" x14ac:dyDescent="0.3"/>
    <row r="2019" ht="12.9" customHeight="1" x14ac:dyDescent="0.3"/>
    <row r="2020" ht="12.9" customHeight="1" x14ac:dyDescent="0.3"/>
    <row r="2021" ht="12.9" customHeight="1" x14ac:dyDescent="0.3"/>
    <row r="2022" ht="12.9" customHeight="1" x14ac:dyDescent="0.3"/>
    <row r="2023" ht="12.9" customHeight="1" x14ac:dyDescent="0.3"/>
    <row r="2024" ht="12.9" customHeight="1" x14ac:dyDescent="0.3"/>
    <row r="2025" ht="12.9" customHeight="1" x14ac:dyDescent="0.3"/>
    <row r="2026" ht="12.9" customHeight="1" x14ac:dyDescent="0.3"/>
    <row r="2027" ht="12.9" customHeight="1" x14ac:dyDescent="0.3"/>
    <row r="2028" ht="12.9" customHeight="1" x14ac:dyDescent="0.3"/>
    <row r="2029" ht="12.9" customHeight="1" x14ac:dyDescent="0.3"/>
    <row r="2030" ht="12.9" customHeight="1" x14ac:dyDescent="0.3"/>
    <row r="2031" ht="12.9" customHeight="1" x14ac:dyDescent="0.3"/>
    <row r="2032" ht="12.9" customHeight="1" x14ac:dyDescent="0.3"/>
    <row r="2033" ht="12.9" customHeight="1" x14ac:dyDescent="0.3"/>
    <row r="2034" ht="12.9" customHeight="1" x14ac:dyDescent="0.3"/>
    <row r="2035" ht="12.9" customHeight="1" x14ac:dyDescent="0.3"/>
    <row r="2036" ht="12.9" customHeight="1" x14ac:dyDescent="0.3"/>
    <row r="2037" ht="12.9" customHeight="1" x14ac:dyDescent="0.3"/>
    <row r="2038" ht="12.9" customHeight="1" x14ac:dyDescent="0.3"/>
    <row r="2039" ht="12.9" customHeight="1" x14ac:dyDescent="0.3"/>
    <row r="2040" ht="12.9" customHeight="1" x14ac:dyDescent="0.3"/>
    <row r="2041" ht="12.9" customHeight="1" x14ac:dyDescent="0.3"/>
    <row r="2042" ht="12.9" customHeight="1" x14ac:dyDescent="0.3"/>
    <row r="2043" ht="12.9" customHeight="1" x14ac:dyDescent="0.3"/>
    <row r="2044" ht="12.9" customHeight="1" x14ac:dyDescent="0.3"/>
    <row r="2045" ht="12.9" customHeight="1" x14ac:dyDescent="0.3"/>
    <row r="2046" ht="12.9" customHeight="1" x14ac:dyDescent="0.3"/>
    <row r="2047" ht="12.9" customHeight="1" x14ac:dyDescent="0.3"/>
    <row r="2048" ht="12.9" customHeight="1" x14ac:dyDescent="0.3"/>
    <row r="2049" ht="12.9" customHeight="1" x14ac:dyDescent="0.3"/>
    <row r="2050" ht="12.9" customHeight="1" x14ac:dyDescent="0.3"/>
    <row r="2051" ht="12.9" customHeight="1" x14ac:dyDescent="0.3"/>
    <row r="2052" ht="12.9" customHeight="1" x14ac:dyDescent="0.3"/>
    <row r="2053" ht="12.9" customHeight="1" x14ac:dyDescent="0.3"/>
    <row r="2054" ht="12.9" customHeight="1" x14ac:dyDescent="0.3"/>
    <row r="2055" ht="12.9" customHeight="1" x14ac:dyDescent="0.3"/>
    <row r="2056" ht="12.9" customHeight="1" x14ac:dyDescent="0.3"/>
    <row r="2057" ht="12.9" customHeight="1" x14ac:dyDescent="0.3"/>
    <row r="2058" ht="12.9" customHeight="1" x14ac:dyDescent="0.3"/>
    <row r="2059" ht="12.9" customHeight="1" x14ac:dyDescent="0.3"/>
    <row r="2060" ht="12.9" customHeight="1" x14ac:dyDescent="0.3"/>
    <row r="2061" ht="12.9" customHeight="1" x14ac:dyDescent="0.3"/>
    <row r="2062" ht="12.9" customHeight="1" x14ac:dyDescent="0.3"/>
    <row r="2063" ht="12.9" customHeight="1" x14ac:dyDescent="0.3"/>
    <row r="2064" ht="12.9" customHeight="1" x14ac:dyDescent="0.3"/>
    <row r="2065" ht="12.9" customHeight="1" x14ac:dyDescent="0.3"/>
    <row r="2066" ht="12.9" customHeight="1" x14ac:dyDescent="0.3"/>
    <row r="2067" ht="12.9" customHeight="1" x14ac:dyDescent="0.3"/>
    <row r="2068" ht="12.9" customHeight="1" x14ac:dyDescent="0.3"/>
    <row r="2069" ht="12.9" customHeight="1" x14ac:dyDescent="0.3"/>
    <row r="2070" ht="12.9" customHeight="1" x14ac:dyDescent="0.3"/>
    <row r="2071" ht="12.9" customHeight="1" x14ac:dyDescent="0.3"/>
    <row r="2072" ht="12.9" customHeight="1" x14ac:dyDescent="0.3"/>
    <row r="2073" ht="12.9" customHeight="1" x14ac:dyDescent="0.3"/>
    <row r="2074" ht="12.9" customHeight="1" x14ac:dyDescent="0.3"/>
    <row r="2075" ht="12.9" customHeight="1" x14ac:dyDescent="0.3"/>
    <row r="2076" ht="12.9" customHeight="1" x14ac:dyDescent="0.3"/>
    <row r="2077" ht="12.9" customHeight="1" x14ac:dyDescent="0.3"/>
    <row r="2078" ht="12.9" customHeight="1" x14ac:dyDescent="0.3"/>
    <row r="2079" ht="12.9" customHeight="1" x14ac:dyDescent="0.3"/>
    <row r="2080" ht="12.9" customHeight="1" x14ac:dyDescent="0.3"/>
    <row r="2081" ht="12.9" customHeight="1" x14ac:dyDescent="0.3"/>
    <row r="2082" ht="12.9" customHeight="1" x14ac:dyDescent="0.3"/>
    <row r="2083" ht="12.9" customHeight="1" x14ac:dyDescent="0.3"/>
    <row r="2084" ht="12.9" customHeight="1" x14ac:dyDescent="0.3"/>
    <row r="2085" ht="12.9" customHeight="1" x14ac:dyDescent="0.3"/>
    <row r="2086" ht="12.9" customHeight="1" x14ac:dyDescent="0.3"/>
    <row r="2087" ht="12.9" customHeight="1" x14ac:dyDescent="0.3"/>
    <row r="2088" ht="12.9" customHeight="1" x14ac:dyDescent="0.3"/>
    <row r="2089" ht="12.9" customHeight="1" x14ac:dyDescent="0.3"/>
    <row r="2090" ht="12.9" customHeight="1" x14ac:dyDescent="0.3"/>
    <row r="2091" ht="12.9" customHeight="1" x14ac:dyDescent="0.3"/>
    <row r="2092" ht="12.9" customHeight="1" x14ac:dyDescent="0.3"/>
    <row r="2093" ht="12.9" customHeight="1" x14ac:dyDescent="0.3"/>
    <row r="2094" ht="12.9" customHeight="1" x14ac:dyDescent="0.3"/>
    <row r="2095" ht="12.9" customHeight="1" x14ac:dyDescent="0.3"/>
    <row r="2096" ht="12.9" customHeight="1" x14ac:dyDescent="0.3"/>
    <row r="2097" ht="12.9" customHeight="1" x14ac:dyDescent="0.3"/>
    <row r="2098" ht="12.9" customHeight="1" x14ac:dyDescent="0.3"/>
    <row r="2099" ht="12.9" customHeight="1" x14ac:dyDescent="0.3"/>
    <row r="2100" ht="12.9" customHeight="1" x14ac:dyDescent="0.3"/>
    <row r="2101" ht="12.9" customHeight="1" x14ac:dyDescent="0.3"/>
    <row r="2102" ht="12.9" customHeight="1" x14ac:dyDescent="0.3"/>
    <row r="2103" ht="12.9" customHeight="1" x14ac:dyDescent="0.3"/>
    <row r="2104" ht="12.9" customHeight="1" x14ac:dyDescent="0.3"/>
    <row r="2105" ht="12.9" customHeight="1" x14ac:dyDescent="0.3"/>
    <row r="2106" ht="12.9" customHeight="1" x14ac:dyDescent="0.3"/>
    <row r="2107" ht="12.9" customHeight="1" x14ac:dyDescent="0.3"/>
    <row r="2108" ht="12.9" customHeight="1" x14ac:dyDescent="0.3"/>
    <row r="2109" ht="12.9" customHeight="1" x14ac:dyDescent="0.3"/>
    <row r="2110" ht="12.9" customHeight="1" x14ac:dyDescent="0.3"/>
    <row r="2111" ht="12.9" customHeight="1" x14ac:dyDescent="0.3"/>
    <row r="2112" ht="12.9" customHeight="1" x14ac:dyDescent="0.3"/>
    <row r="2113" ht="12.9" customHeight="1" x14ac:dyDescent="0.3"/>
    <row r="2114" ht="12.9" customHeight="1" x14ac:dyDescent="0.3"/>
    <row r="2115" ht="12.9" customHeight="1" x14ac:dyDescent="0.3"/>
    <row r="2116" ht="12.9" customHeight="1" x14ac:dyDescent="0.3"/>
    <row r="2117" ht="12.9" customHeight="1" x14ac:dyDescent="0.3"/>
    <row r="2118" ht="12.9" customHeight="1" x14ac:dyDescent="0.3"/>
    <row r="2119" ht="12.9" customHeight="1" x14ac:dyDescent="0.3"/>
    <row r="2120" ht="12.9" customHeight="1" x14ac:dyDescent="0.3"/>
    <row r="2121" ht="12.9" customHeight="1" x14ac:dyDescent="0.3"/>
    <row r="2122" ht="12.9" customHeight="1" x14ac:dyDescent="0.3"/>
    <row r="2123" ht="12.9" customHeight="1" x14ac:dyDescent="0.3"/>
    <row r="2124" ht="12.9" customHeight="1" x14ac:dyDescent="0.3"/>
    <row r="2125" ht="12.9" customHeight="1" x14ac:dyDescent="0.3"/>
    <row r="2126" ht="12.9" customHeight="1" x14ac:dyDescent="0.3"/>
    <row r="2127" ht="12.9" customHeight="1" x14ac:dyDescent="0.3"/>
    <row r="2128" ht="12.9" customHeight="1" x14ac:dyDescent="0.3"/>
    <row r="2129" ht="12.9" customHeight="1" x14ac:dyDescent="0.3"/>
    <row r="2130" ht="12.9" customHeight="1" x14ac:dyDescent="0.3"/>
    <row r="2131" ht="12.9" customHeight="1" x14ac:dyDescent="0.3"/>
    <row r="2132" ht="12.9" customHeight="1" x14ac:dyDescent="0.3"/>
    <row r="2133" ht="12.9" customHeight="1" x14ac:dyDescent="0.3"/>
    <row r="2134" ht="12.9" customHeight="1" x14ac:dyDescent="0.3"/>
    <row r="2135" ht="12.9" customHeight="1" x14ac:dyDescent="0.3"/>
    <row r="2136" ht="12.9" customHeight="1" x14ac:dyDescent="0.3"/>
    <row r="2137" ht="12.9" customHeight="1" x14ac:dyDescent="0.3"/>
    <row r="2138" ht="12.9" customHeight="1" x14ac:dyDescent="0.3"/>
    <row r="2139" ht="12.9" customHeight="1" x14ac:dyDescent="0.3"/>
    <row r="2140" ht="12.9" customHeight="1" x14ac:dyDescent="0.3"/>
    <row r="2141" ht="12.9" customHeight="1" x14ac:dyDescent="0.3"/>
    <row r="2142" ht="12.9" customHeight="1" x14ac:dyDescent="0.3"/>
    <row r="2143" ht="12.9" customHeight="1" x14ac:dyDescent="0.3"/>
    <row r="2144" ht="12.9" customHeight="1" x14ac:dyDescent="0.3"/>
    <row r="2145" ht="12.9" customHeight="1" x14ac:dyDescent="0.3"/>
    <row r="2146" ht="12.9" customHeight="1" x14ac:dyDescent="0.3"/>
    <row r="2147" ht="12.9" customHeight="1" x14ac:dyDescent="0.3"/>
    <row r="2148" ht="12.9" customHeight="1" x14ac:dyDescent="0.3"/>
    <row r="2149" ht="12.9" customHeight="1" x14ac:dyDescent="0.3"/>
    <row r="2150" ht="12.9" customHeight="1" x14ac:dyDescent="0.3"/>
    <row r="2151" ht="12.9" customHeight="1" x14ac:dyDescent="0.3"/>
    <row r="2152" ht="12.9" customHeight="1" x14ac:dyDescent="0.3"/>
    <row r="2153" ht="12.9" customHeight="1" x14ac:dyDescent="0.3"/>
    <row r="2154" ht="12.9" customHeight="1" x14ac:dyDescent="0.3"/>
    <row r="2155" ht="12.9" customHeight="1" x14ac:dyDescent="0.3"/>
    <row r="2156" ht="12.9" customHeight="1" x14ac:dyDescent="0.3"/>
    <row r="2157" ht="12.9" customHeight="1" x14ac:dyDescent="0.3"/>
    <row r="2158" ht="12.9" customHeight="1" x14ac:dyDescent="0.3"/>
    <row r="2159" ht="12.9" customHeight="1" x14ac:dyDescent="0.3"/>
    <row r="2160" ht="12.9" customHeight="1" x14ac:dyDescent="0.3"/>
    <row r="2161" ht="12.9" customHeight="1" x14ac:dyDescent="0.3"/>
    <row r="2162" ht="12.9" customHeight="1" x14ac:dyDescent="0.3"/>
    <row r="2163" ht="12.9" customHeight="1" x14ac:dyDescent="0.3"/>
    <row r="2164" ht="12.9" customHeight="1" x14ac:dyDescent="0.3"/>
    <row r="2165" ht="12.9" customHeight="1" x14ac:dyDescent="0.3"/>
    <row r="2166" ht="12.9" customHeight="1" x14ac:dyDescent="0.3"/>
    <row r="2167" ht="12.9" customHeight="1" x14ac:dyDescent="0.3"/>
    <row r="2168" ht="12.9" customHeight="1" x14ac:dyDescent="0.3"/>
    <row r="2169" ht="12.9" customHeight="1" x14ac:dyDescent="0.3"/>
    <row r="2170" ht="12.9" customHeight="1" x14ac:dyDescent="0.3"/>
    <row r="2171" ht="12.9" customHeight="1" x14ac:dyDescent="0.3"/>
    <row r="2172" ht="12.9" customHeight="1" x14ac:dyDescent="0.3"/>
    <row r="2173" ht="12.9" customHeight="1" x14ac:dyDescent="0.3"/>
    <row r="2174" ht="12.9" customHeight="1" x14ac:dyDescent="0.3"/>
    <row r="2175" ht="12.9" customHeight="1" x14ac:dyDescent="0.3"/>
    <row r="2176" ht="12.9" customHeight="1" x14ac:dyDescent="0.3"/>
    <row r="2177" ht="12.9" customHeight="1" x14ac:dyDescent="0.3"/>
    <row r="2178" ht="12.9" customHeight="1" x14ac:dyDescent="0.3"/>
    <row r="2179" ht="12.9" customHeight="1" x14ac:dyDescent="0.3"/>
    <row r="2180" ht="12.9" customHeight="1" x14ac:dyDescent="0.3"/>
    <row r="2181" ht="12.9" customHeight="1" x14ac:dyDescent="0.3"/>
    <row r="2182" ht="12.9" customHeight="1" x14ac:dyDescent="0.3"/>
    <row r="2183" ht="12.9" customHeight="1" x14ac:dyDescent="0.3"/>
    <row r="2184" ht="12.9" customHeight="1" x14ac:dyDescent="0.3"/>
    <row r="2185" ht="12.9" customHeight="1" x14ac:dyDescent="0.3"/>
    <row r="2186" ht="12.9" customHeight="1" x14ac:dyDescent="0.3"/>
    <row r="2187" ht="12.9" customHeight="1" x14ac:dyDescent="0.3"/>
    <row r="2188" ht="12.9" customHeight="1" x14ac:dyDescent="0.3"/>
    <row r="2189" ht="12.9" customHeight="1" x14ac:dyDescent="0.3"/>
    <row r="2190" ht="12.9" customHeight="1" x14ac:dyDescent="0.3"/>
    <row r="2191" ht="12.9" customHeight="1" x14ac:dyDescent="0.3"/>
    <row r="2192" ht="12.9" customHeight="1" x14ac:dyDescent="0.3"/>
    <row r="2193" ht="12.9" customHeight="1" x14ac:dyDescent="0.3"/>
    <row r="2194" ht="12.9" customHeight="1" x14ac:dyDescent="0.3"/>
    <row r="2195" ht="12.9" customHeight="1" x14ac:dyDescent="0.3"/>
    <row r="2196" ht="12.9" customHeight="1" x14ac:dyDescent="0.3"/>
    <row r="2197" ht="12.9" customHeight="1" x14ac:dyDescent="0.3"/>
    <row r="2198" ht="12.9" customHeight="1" x14ac:dyDescent="0.3"/>
    <row r="2199" ht="12.9" customHeight="1" x14ac:dyDescent="0.3"/>
    <row r="2200" ht="12.9" customHeight="1" x14ac:dyDescent="0.3"/>
    <row r="2201" ht="12.9" customHeight="1" x14ac:dyDescent="0.3"/>
    <row r="2202" ht="12.9" customHeight="1" x14ac:dyDescent="0.3"/>
    <row r="2203" ht="12.9" customHeight="1" x14ac:dyDescent="0.3"/>
    <row r="2204" ht="12.9" customHeight="1" x14ac:dyDescent="0.3"/>
    <row r="2205" ht="12.9" customHeight="1" x14ac:dyDescent="0.3"/>
    <row r="2206" ht="12.9" customHeight="1" x14ac:dyDescent="0.3"/>
    <row r="2207" ht="12.9" customHeight="1" x14ac:dyDescent="0.3"/>
    <row r="2208" ht="12.9" customHeight="1" x14ac:dyDescent="0.3"/>
    <row r="2209" ht="12.9" customHeight="1" x14ac:dyDescent="0.3"/>
    <row r="2210" ht="12.9" customHeight="1" x14ac:dyDescent="0.3"/>
    <row r="2211" ht="12.9" customHeight="1" x14ac:dyDescent="0.3"/>
    <row r="2212" ht="12.9" customHeight="1" x14ac:dyDescent="0.3"/>
    <row r="2213" ht="12.9" customHeight="1" x14ac:dyDescent="0.3"/>
    <row r="2214" ht="12.9" customHeight="1" x14ac:dyDescent="0.3"/>
    <row r="2215" ht="12.9" customHeight="1" x14ac:dyDescent="0.3"/>
    <row r="2216" ht="12.9" customHeight="1" x14ac:dyDescent="0.3"/>
    <row r="2217" ht="12.9" customHeight="1" x14ac:dyDescent="0.3"/>
    <row r="2218" ht="12.9" customHeight="1" x14ac:dyDescent="0.3"/>
    <row r="2219" ht="12.9" customHeight="1" x14ac:dyDescent="0.3"/>
    <row r="2220" ht="12.9" customHeight="1" x14ac:dyDescent="0.3"/>
    <row r="2221" ht="12.9" customHeight="1" x14ac:dyDescent="0.3"/>
    <row r="2222" ht="12.9" customHeight="1" x14ac:dyDescent="0.3"/>
    <row r="2223" ht="12.9" customHeight="1" x14ac:dyDescent="0.3"/>
    <row r="2224" ht="12.9" customHeight="1" x14ac:dyDescent="0.3"/>
    <row r="2225" ht="12.9" customHeight="1" x14ac:dyDescent="0.3"/>
    <row r="2226" ht="12.9" customHeight="1" x14ac:dyDescent="0.3"/>
    <row r="2227" ht="12.9" customHeight="1" x14ac:dyDescent="0.3"/>
    <row r="2228" ht="12.9" customHeight="1" x14ac:dyDescent="0.3"/>
    <row r="2229" ht="12.9" customHeight="1" x14ac:dyDescent="0.3"/>
    <row r="2230" ht="12.9" customHeight="1" x14ac:dyDescent="0.3"/>
    <row r="2231" ht="12.9" customHeight="1" x14ac:dyDescent="0.3"/>
    <row r="2232" ht="12.9" customHeight="1" x14ac:dyDescent="0.3"/>
    <row r="2233" ht="12.9" customHeight="1" x14ac:dyDescent="0.3"/>
    <row r="2234" ht="12.9" customHeight="1" x14ac:dyDescent="0.3"/>
    <row r="2235" ht="12.9" customHeight="1" x14ac:dyDescent="0.3"/>
    <row r="2236" ht="12.9" customHeight="1" x14ac:dyDescent="0.3"/>
    <row r="2237" ht="12.9" customHeight="1" x14ac:dyDescent="0.3"/>
    <row r="2238" ht="12.9" customHeight="1" x14ac:dyDescent="0.3"/>
    <row r="2239" ht="12.9" customHeight="1" x14ac:dyDescent="0.3"/>
    <row r="2240" ht="12.9" customHeight="1" x14ac:dyDescent="0.3"/>
    <row r="2241" ht="12.9" customHeight="1" x14ac:dyDescent="0.3"/>
    <row r="2242" ht="12.9" customHeight="1" x14ac:dyDescent="0.3"/>
    <row r="2243" ht="12.9" customHeight="1" x14ac:dyDescent="0.3"/>
    <row r="2244" ht="12.9" customHeight="1" x14ac:dyDescent="0.3"/>
    <row r="2245" ht="12.9" customHeight="1" x14ac:dyDescent="0.3"/>
    <row r="2246" ht="12.9" customHeight="1" x14ac:dyDescent="0.3"/>
    <row r="2247" ht="12.9" customHeight="1" x14ac:dyDescent="0.3"/>
    <row r="2248" ht="12.9" customHeight="1" x14ac:dyDescent="0.3"/>
    <row r="2249" ht="12.9" customHeight="1" x14ac:dyDescent="0.3"/>
    <row r="2250" ht="12.9" customHeight="1" x14ac:dyDescent="0.3"/>
    <row r="2251" ht="12.9" customHeight="1" x14ac:dyDescent="0.3"/>
    <row r="2252" ht="12.9" customHeight="1" x14ac:dyDescent="0.3"/>
    <row r="2253" ht="12.9" customHeight="1" x14ac:dyDescent="0.3"/>
    <row r="2254" ht="12.9" customHeight="1" x14ac:dyDescent="0.3"/>
    <row r="2255" ht="12.9" customHeight="1" x14ac:dyDescent="0.3"/>
    <row r="2256" ht="12.9" customHeight="1" x14ac:dyDescent="0.3"/>
    <row r="2257" ht="12.9" customHeight="1" x14ac:dyDescent="0.3"/>
    <row r="2258" ht="12.9" customHeight="1" x14ac:dyDescent="0.3"/>
    <row r="2259" ht="12.9" customHeight="1" x14ac:dyDescent="0.3"/>
    <row r="2260" ht="12.9" customHeight="1" x14ac:dyDescent="0.3"/>
    <row r="2261" ht="12.9" customHeight="1" x14ac:dyDescent="0.3"/>
    <row r="2262" ht="12.9" customHeight="1" x14ac:dyDescent="0.3"/>
    <row r="2263" ht="12.9" customHeight="1" x14ac:dyDescent="0.3"/>
    <row r="2264" ht="12.9" customHeight="1" x14ac:dyDescent="0.3"/>
    <row r="2265" ht="12.9" customHeight="1" x14ac:dyDescent="0.3"/>
    <row r="2266" ht="12.9" customHeight="1" x14ac:dyDescent="0.3"/>
    <row r="2267" ht="12.9" customHeight="1" x14ac:dyDescent="0.3"/>
    <row r="2268" ht="12.9" customHeight="1" x14ac:dyDescent="0.3"/>
    <row r="2269" ht="12.9" customHeight="1" x14ac:dyDescent="0.3"/>
    <row r="2270" ht="12.9" customHeight="1" x14ac:dyDescent="0.3"/>
    <row r="2271" ht="12.9" customHeight="1" x14ac:dyDescent="0.3"/>
    <row r="2272" ht="12.9" customHeight="1" x14ac:dyDescent="0.3"/>
    <row r="2273" ht="12.9" customHeight="1" x14ac:dyDescent="0.3"/>
    <row r="2274" ht="12.9" customHeight="1" x14ac:dyDescent="0.3"/>
    <row r="2275" ht="12.9" customHeight="1" x14ac:dyDescent="0.3"/>
    <row r="2276" ht="12.9" customHeight="1" x14ac:dyDescent="0.3"/>
    <row r="2277" ht="12.9" customHeight="1" x14ac:dyDescent="0.3"/>
    <row r="2278" ht="12.9" customHeight="1" x14ac:dyDescent="0.3"/>
    <row r="2279" ht="12.9" customHeight="1" x14ac:dyDescent="0.3"/>
    <row r="2280" ht="12.9" customHeight="1" x14ac:dyDescent="0.3"/>
    <row r="2281" ht="12.9" customHeight="1" x14ac:dyDescent="0.3"/>
    <row r="2282" ht="12.9" customHeight="1" x14ac:dyDescent="0.3"/>
    <row r="2283" ht="12.9" customHeight="1" x14ac:dyDescent="0.3"/>
    <row r="2284" ht="12.9" customHeight="1" x14ac:dyDescent="0.3"/>
    <row r="2285" ht="12.9" customHeight="1" x14ac:dyDescent="0.3"/>
    <row r="2286" ht="12.9" customHeight="1" x14ac:dyDescent="0.3"/>
    <row r="2287" ht="12.9" customHeight="1" x14ac:dyDescent="0.3"/>
    <row r="2288" ht="12.9" customHeight="1" x14ac:dyDescent="0.3"/>
    <row r="2289" ht="12.9" customHeight="1" x14ac:dyDescent="0.3"/>
    <row r="2290" ht="12.9" customHeight="1" x14ac:dyDescent="0.3"/>
    <row r="2291" ht="12.9" customHeight="1" x14ac:dyDescent="0.3"/>
    <row r="2292" ht="12.9" customHeight="1" x14ac:dyDescent="0.3"/>
    <row r="2293" ht="12.9" customHeight="1" x14ac:dyDescent="0.3"/>
    <row r="2294" ht="12.9" customHeight="1" x14ac:dyDescent="0.3"/>
    <row r="2295" ht="12.9" customHeight="1" x14ac:dyDescent="0.3"/>
    <row r="2296" ht="12.9" customHeight="1" x14ac:dyDescent="0.3"/>
    <row r="2297" ht="12.9" customHeight="1" x14ac:dyDescent="0.3"/>
    <row r="2298" ht="12.9" customHeight="1" x14ac:dyDescent="0.3"/>
    <row r="2299" ht="12.9" customHeight="1" x14ac:dyDescent="0.3"/>
    <row r="2300" ht="12.9" customHeight="1" x14ac:dyDescent="0.3"/>
    <row r="2301" ht="12.9" customHeight="1" x14ac:dyDescent="0.3"/>
    <row r="2302" ht="12.9" customHeight="1" x14ac:dyDescent="0.3"/>
    <row r="2303" ht="12.9" customHeight="1" x14ac:dyDescent="0.3"/>
    <row r="2304" ht="12.9" customHeight="1" x14ac:dyDescent="0.3"/>
    <row r="2305" ht="12.9" customHeight="1" x14ac:dyDescent="0.3"/>
    <row r="2306" ht="12.9" customHeight="1" x14ac:dyDescent="0.3"/>
    <row r="2307" ht="12.9" customHeight="1" x14ac:dyDescent="0.3"/>
    <row r="2308" ht="12.9" customHeight="1" x14ac:dyDescent="0.3"/>
    <row r="2309" ht="12.9" customHeight="1" x14ac:dyDescent="0.3"/>
    <row r="2310" ht="12.9" customHeight="1" x14ac:dyDescent="0.3"/>
    <row r="2311" ht="12.9" customHeight="1" x14ac:dyDescent="0.3"/>
    <row r="2312" ht="12.9" customHeight="1" x14ac:dyDescent="0.3"/>
    <row r="2313" ht="12.9" customHeight="1" x14ac:dyDescent="0.3"/>
    <row r="2314" ht="12.9" customHeight="1" x14ac:dyDescent="0.3"/>
    <row r="2315" ht="12.9" customHeight="1" x14ac:dyDescent="0.3"/>
    <row r="2316" ht="12.9" customHeight="1" x14ac:dyDescent="0.3"/>
    <row r="2317" ht="12.9" customHeight="1" x14ac:dyDescent="0.3"/>
    <row r="2318" ht="12.9" customHeight="1" x14ac:dyDescent="0.3"/>
    <row r="2319" ht="12.9" customHeight="1" x14ac:dyDescent="0.3"/>
    <row r="2320" ht="12.9" customHeight="1" x14ac:dyDescent="0.3"/>
    <row r="2321" ht="12.9" customHeight="1" x14ac:dyDescent="0.3"/>
    <row r="2322" ht="12.9" customHeight="1" x14ac:dyDescent="0.3"/>
    <row r="2323" ht="12.9" customHeight="1" x14ac:dyDescent="0.3"/>
    <row r="2324" ht="12.9" customHeight="1" x14ac:dyDescent="0.3"/>
    <row r="2325" ht="12.9" customHeight="1" x14ac:dyDescent="0.3"/>
    <row r="2326" ht="12.9" customHeight="1" x14ac:dyDescent="0.3"/>
    <row r="2327" ht="12.9" customHeight="1" x14ac:dyDescent="0.3"/>
    <row r="2328" ht="12.9" customHeight="1" x14ac:dyDescent="0.3"/>
    <row r="2329" ht="12.9" customHeight="1" x14ac:dyDescent="0.3"/>
    <row r="2330" ht="12.9" customHeight="1" x14ac:dyDescent="0.3"/>
    <row r="2331" ht="12.9" customHeight="1" x14ac:dyDescent="0.3"/>
    <row r="2332" ht="12.9" customHeight="1" x14ac:dyDescent="0.3"/>
    <row r="2333" ht="12.9" customHeight="1" x14ac:dyDescent="0.3"/>
    <row r="2334" ht="12.9" customHeight="1" x14ac:dyDescent="0.3"/>
    <row r="2335" ht="12.9" customHeight="1" x14ac:dyDescent="0.3"/>
    <row r="2336" ht="12.9" customHeight="1" x14ac:dyDescent="0.3"/>
    <row r="2337" ht="12.9" customHeight="1" x14ac:dyDescent="0.3"/>
    <row r="2338" ht="12.9" customHeight="1" x14ac:dyDescent="0.3"/>
    <row r="2339" ht="12.9" customHeight="1" x14ac:dyDescent="0.3"/>
    <row r="2340" ht="12.9" customHeight="1" x14ac:dyDescent="0.3"/>
    <row r="2341" ht="12.9" customHeight="1" x14ac:dyDescent="0.3"/>
    <row r="2342" ht="12.9" customHeight="1" x14ac:dyDescent="0.3"/>
    <row r="2343" ht="12.9" customHeight="1" x14ac:dyDescent="0.3"/>
    <row r="2344" ht="12.9" customHeight="1" x14ac:dyDescent="0.3"/>
    <row r="2345" ht="12.9" customHeight="1" x14ac:dyDescent="0.3"/>
    <row r="2346" ht="12.9" customHeight="1" x14ac:dyDescent="0.3"/>
    <row r="2347" ht="12.9" customHeight="1" x14ac:dyDescent="0.3"/>
    <row r="2348" ht="12.9" customHeight="1" x14ac:dyDescent="0.3"/>
    <row r="2349" ht="12.9" customHeight="1" x14ac:dyDescent="0.3"/>
    <row r="2350" ht="12.9" customHeight="1" x14ac:dyDescent="0.3"/>
    <row r="2351" ht="12.9" customHeight="1" x14ac:dyDescent="0.3"/>
    <row r="2352" ht="12.9" customHeight="1" x14ac:dyDescent="0.3"/>
    <row r="2353" ht="12.9" customHeight="1" x14ac:dyDescent="0.3"/>
    <row r="2354" ht="12.9" customHeight="1" x14ac:dyDescent="0.3"/>
    <row r="2355" ht="12.9" customHeight="1" x14ac:dyDescent="0.3"/>
    <row r="2356" ht="12.9" customHeight="1" x14ac:dyDescent="0.3"/>
    <row r="2357" ht="12.9" customHeight="1" x14ac:dyDescent="0.3"/>
    <row r="2358" ht="12.9" customHeight="1" x14ac:dyDescent="0.3"/>
    <row r="2359" ht="12.9" customHeight="1" x14ac:dyDescent="0.3"/>
    <row r="2360" ht="12.9" customHeight="1" x14ac:dyDescent="0.3"/>
    <row r="2361" ht="12.9" customHeight="1" x14ac:dyDescent="0.3"/>
    <row r="2362" ht="12.9" customHeight="1" x14ac:dyDescent="0.3"/>
    <row r="2363" ht="12.9" customHeight="1" x14ac:dyDescent="0.3"/>
    <row r="2364" ht="12.9" customHeight="1" x14ac:dyDescent="0.3"/>
    <row r="2365" ht="12.9" customHeight="1" x14ac:dyDescent="0.3"/>
    <row r="2366" ht="12.9" customHeight="1" x14ac:dyDescent="0.3"/>
    <row r="2367" ht="12.9" customHeight="1" x14ac:dyDescent="0.3"/>
    <row r="2368" ht="12.9" customHeight="1" x14ac:dyDescent="0.3"/>
    <row r="2369" ht="12.9" customHeight="1" x14ac:dyDescent="0.3"/>
    <row r="2370" ht="12.9" customHeight="1" x14ac:dyDescent="0.3"/>
    <row r="2371" ht="12.9" customHeight="1" x14ac:dyDescent="0.3"/>
    <row r="2372" ht="12.9" customHeight="1" x14ac:dyDescent="0.3"/>
    <row r="2373" ht="12.9" customHeight="1" x14ac:dyDescent="0.3"/>
    <row r="2374" ht="12.9" customHeight="1" x14ac:dyDescent="0.3"/>
    <row r="2375" ht="12.9" customHeight="1" x14ac:dyDescent="0.3"/>
    <row r="2376" ht="12.9" customHeight="1" x14ac:dyDescent="0.3"/>
    <row r="2377" ht="12.9" customHeight="1" x14ac:dyDescent="0.3"/>
    <row r="2378" ht="12.9" customHeight="1" x14ac:dyDescent="0.3"/>
    <row r="2379" ht="12.9" customHeight="1" x14ac:dyDescent="0.3"/>
    <row r="2380" ht="12.9" customHeight="1" x14ac:dyDescent="0.3"/>
    <row r="2381" ht="12.9" customHeight="1" x14ac:dyDescent="0.3"/>
    <row r="2382" ht="12.9" customHeight="1" x14ac:dyDescent="0.3"/>
    <row r="2383" ht="12.9" customHeight="1" x14ac:dyDescent="0.3"/>
    <row r="2384" ht="12.9" customHeight="1" x14ac:dyDescent="0.3"/>
    <row r="2385" ht="12.9" customHeight="1" x14ac:dyDescent="0.3"/>
    <row r="2386" ht="12.9" customHeight="1" x14ac:dyDescent="0.3"/>
    <row r="2387" ht="12.9" customHeight="1" x14ac:dyDescent="0.3"/>
    <row r="2388" ht="12.9" customHeight="1" x14ac:dyDescent="0.3"/>
    <row r="2389" ht="12.9" customHeight="1" x14ac:dyDescent="0.3"/>
    <row r="2390" ht="12.9" customHeight="1" x14ac:dyDescent="0.3"/>
    <row r="2391" ht="12.9" customHeight="1" x14ac:dyDescent="0.3"/>
    <row r="2392" ht="12.9" customHeight="1" x14ac:dyDescent="0.3"/>
    <row r="2393" ht="12.9" customHeight="1" x14ac:dyDescent="0.3"/>
    <row r="2394" ht="12.9" customHeight="1" x14ac:dyDescent="0.3"/>
    <row r="2395" ht="12.9" customHeight="1" x14ac:dyDescent="0.3"/>
    <row r="2396" ht="12.9" customHeight="1" x14ac:dyDescent="0.3"/>
    <row r="2397" ht="12.9" customHeight="1" x14ac:dyDescent="0.3"/>
    <row r="2398" ht="12.9" customHeight="1" x14ac:dyDescent="0.3"/>
    <row r="2399" ht="12.9" customHeight="1" x14ac:dyDescent="0.3"/>
    <row r="2400" ht="12.9" customHeight="1" x14ac:dyDescent="0.3"/>
    <row r="2401" ht="12.9" customHeight="1" x14ac:dyDescent="0.3"/>
    <row r="2402" ht="12.9" customHeight="1" x14ac:dyDescent="0.3"/>
    <row r="2403" ht="12.9" customHeight="1" x14ac:dyDescent="0.3"/>
    <row r="2404" ht="12.9" customHeight="1" x14ac:dyDescent="0.3"/>
    <row r="2405" ht="12.9" customHeight="1" x14ac:dyDescent="0.3"/>
    <row r="2406" ht="12.9" customHeight="1" x14ac:dyDescent="0.3"/>
    <row r="2407" ht="12.9" customHeight="1" x14ac:dyDescent="0.3"/>
    <row r="2408" ht="12.9" customHeight="1" x14ac:dyDescent="0.3"/>
    <row r="2409" ht="12.9" customHeight="1" x14ac:dyDescent="0.3"/>
    <row r="2410" ht="12.9" customHeight="1" x14ac:dyDescent="0.3"/>
    <row r="2411" ht="12.9" customHeight="1" x14ac:dyDescent="0.3"/>
    <row r="2412" ht="12.9" customHeight="1" x14ac:dyDescent="0.3"/>
    <row r="2413" ht="12.9" customHeight="1" x14ac:dyDescent="0.3"/>
    <row r="2414" ht="12.9" customHeight="1" x14ac:dyDescent="0.3"/>
    <row r="2415" ht="12.9" customHeight="1" x14ac:dyDescent="0.3"/>
    <row r="2416" ht="12.9" customHeight="1" x14ac:dyDescent="0.3"/>
    <row r="2417" ht="12.9" customHeight="1" x14ac:dyDescent="0.3"/>
    <row r="2418" ht="12.9" customHeight="1" x14ac:dyDescent="0.3"/>
    <row r="2419" ht="12.9" customHeight="1" x14ac:dyDescent="0.3"/>
    <row r="2420" ht="12.9" customHeight="1" x14ac:dyDescent="0.3"/>
    <row r="2421" ht="12.9" customHeight="1" x14ac:dyDescent="0.3"/>
    <row r="2422" ht="12.9" customHeight="1" x14ac:dyDescent="0.3"/>
    <row r="2423" ht="12.9" customHeight="1" x14ac:dyDescent="0.3"/>
    <row r="2424" ht="12.9" customHeight="1" x14ac:dyDescent="0.3"/>
    <row r="2425" ht="12.9" customHeight="1" x14ac:dyDescent="0.3"/>
    <row r="2426" ht="12.9" customHeight="1" x14ac:dyDescent="0.3"/>
    <row r="2427" ht="12.9" customHeight="1" x14ac:dyDescent="0.3"/>
    <row r="2428" ht="12.9" customHeight="1" x14ac:dyDescent="0.3"/>
    <row r="2429" ht="12.9" customHeight="1" x14ac:dyDescent="0.3"/>
    <row r="2430" ht="12.9" customHeight="1" x14ac:dyDescent="0.3"/>
    <row r="2431" ht="12.9" customHeight="1" x14ac:dyDescent="0.3"/>
    <row r="2432" ht="12.9" customHeight="1" x14ac:dyDescent="0.3"/>
    <row r="2433" ht="12.9" customHeight="1" x14ac:dyDescent="0.3"/>
    <row r="2434" ht="12.9" customHeight="1" x14ac:dyDescent="0.3"/>
    <row r="2435" ht="12.9" customHeight="1" x14ac:dyDescent="0.3"/>
    <row r="2436" ht="12.9" customHeight="1" x14ac:dyDescent="0.3"/>
    <row r="2437" ht="12.9" customHeight="1" x14ac:dyDescent="0.3"/>
    <row r="2438" ht="12.9" customHeight="1" x14ac:dyDescent="0.3"/>
    <row r="2439" ht="12.9" customHeight="1" x14ac:dyDescent="0.3"/>
    <row r="2440" ht="12.9" customHeight="1" x14ac:dyDescent="0.3"/>
    <row r="2441" ht="12.9" customHeight="1" x14ac:dyDescent="0.3"/>
    <row r="2442" ht="12.9" customHeight="1" x14ac:dyDescent="0.3"/>
    <row r="2443" ht="12.9" customHeight="1" x14ac:dyDescent="0.3"/>
    <row r="2444" ht="12.9" customHeight="1" x14ac:dyDescent="0.3"/>
    <row r="2445" ht="12.9" customHeight="1" x14ac:dyDescent="0.3"/>
    <row r="2446" ht="12.9" customHeight="1" x14ac:dyDescent="0.3"/>
    <row r="2447" ht="12.9" customHeight="1" x14ac:dyDescent="0.3"/>
    <row r="2448" ht="12.9" customHeight="1" x14ac:dyDescent="0.3"/>
    <row r="2449" ht="12.9" customHeight="1" x14ac:dyDescent="0.3"/>
    <row r="2450" ht="12.9" customHeight="1" x14ac:dyDescent="0.3"/>
    <row r="2451" ht="12.9" customHeight="1" x14ac:dyDescent="0.3"/>
    <row r="2452" ht="12.9" customHeight="1" x14ac:dyDescent="0.3"/>
    <row r="2453" ht="12.9" customHeight="1" x14ac:dyDescent="0.3"/>
    <row r="2454" ht="12.9" customHeight="1" x14ac:dyDescent="0.3"/>
    <row r="2455" ht="12.9" customHeight="1" x14ac:dyDescent="0.3"/>
    <row r="2456" ht="12.9" customHeight="1" x14ac:dyDescent="0.3"/>
    <row r="2457" ht="12.9" customHeight="1" x14ac:dyDescent="0.3"/>
    <row r="2458" ht="12.9" customHeight="1" x14ac:dyDescent="0.3"/>
    <row r="2459" ht="12.9" customHeight="1" x14ac:dyDescent="0.3"/>
    <row r="2460" ht="12.9" customHeight="1" x14ac:dyDescent="0.3"/>
    <row r="2461" ht="12.9" customHeight="1" x14ac:dyDescent="0.3"/>
    <row r="2462" ht="12.9" customHeight="1" x14ac:dyDescent="0.3"/>
    <row r="2463" ht="12.9" customHeight="1" x14ac:dyDescent="0.3"/>
    <row r="2464" ht="12.9" customHeight="1" x14ac:dyDescent="0.3"/>
    <row r="2465" ht="12.9" customHeight="1" x14ac:dyDescent="0.3"/>
    <row r="2466" ht="12.9" customHeight="1" x14ac:dyDescent="0.3"/>
    <row r="2467" ht="12.9" customHeight="1" x14ac:dyDescent="0.3"/>
    <row r="2468" ht="12.9" customHeight="1" x14ac:dyDescent="0.3"/>
    <row r="2469" ht="12.9" customHeight="1" x14ac:dyDescent="0.3"/>
    <row r="2470" ht="12.9" customHeight="1" x14ac:dyDescent="0.3"/>
    <row r="2471" ht="12.9" customHeight="1" x14ac:dyDescent="0.3"/>
    <row r="2472" ht="12.9" customHeight="1" x14ac:dyDescent="0.3"/>
    <row r="2473" ht="12.9" customHeight="1" x14ac:dyDescent="0.3"/>
    <row r="2474" ht="12.9" customHeight="1" x14ac:dyDescent="0.3"/>
    <row r="2475" ht="12.9" customHeight="1" x14ac:dyDescent="0.3"/>
    <row r="2476" ht="12.9" customHeight="1" x14ac:dyDescent="0.3"/>
    <row r="2477" ht="12.9" customHeight="1" x14ac:dyDescent="0.3"/>
    <row r="2478" ht="12.9" customHeight="1" x14ac:dyDescent="0.3"/>
    <row r="2479" ht="12.9" customHeight="1" x14ac:dyDescent="0.3"/>
    <row r="2480" ht="12.9" customHeight="1" x14ac:dyDescent="0.3"/>
    <row r="2481" ht="12.9" customHeight="1" x14ac:dyDescent="0.3"/>
    <row r="2482" ht="12.9" customHeight="1" x14ac:dyDescent="0.3"/>
    <row r="2483" ht="12.9" customHeight="1" x14ac:dyDescent="0.3"/>
    <row r="2484" ht="12.9" customHeight="1" x14ac:dyDescent="0.3"/>
    <row r="2485" ht="12.9" customHeight="1" x14ac:dyDescent="0.3"/>
  </sheetData>
  <pageMargins left="0.28000000000000003" right="0.17" top="1" bottom="1" header="0.5" footer="0.5"/>
  <pageSetup paperSize="9" scale="7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"/>
  <sheetViews>
    <sheetView zoomScaleNormal="100" workbookViewId="0">
      <pane ySplit="2" topLeftCell="A3" activePane="bottomLeft" state="frozen"/>
      <selection pane="bottomLeft" activeCell="B15" sqref="B15"/>
    </sheetView>
  </sheetViews>
  <sheetFormatPr defaultRowHeight="13.8" x14ac:dyDescent="0.3"/>
  <cols>
    <col min="1" max="1" width="7.21875" style="23" customWidth="1"/>
    <col min="2" max="2" width="55" style="23" bestFit="1" customWidth="1"/>
    <col min="3" max="3" width="10.44140625" style="23" bestFit="1" customWidth="1"/>
    <col min="4" max="16384" width="8.88671875" style="23"/>
  </cols>
  <sheetData>
    <row r="1" spans="1:3" ht="15.6" x14ac:dyDescent="0.3">
      <c r="A1" s="22" t="s">
        <v>41</v>
      </c>
      <c r="C1" s="24"/>
    </row>
    <row r="2" spans="1:3" x14ac:dyDescent="0.3">
      <c r="A2" s="25" t="s">
        <v>42</v>
      </c>
      <c r="B2" s="25" t="s">
        <v>43</v>
      </c>
      <c r="C2" s="26" t="s">
        <v>44</v>
      </c>
    </row>
    <row r="3" spans="1:3" x14ac:dyDescent="0.3">
      <c r="A3" s="27"/>
      <c r="B3" s="28"/>
      <c r="C3" s="29"/>
    </row>
    <row r="4" spans="1:3" s="32" customFormat="1" x14ac:dyDescent="0.3">
      <c r="A4" s="30"/>
      <c r="B4" s="8"/>
      <c r="C4" s="31"/>
    </row>
    <row r="5" spans="1:3" x14ac:dyDescent="0.3">
      <c r="A5" s="30"/>
      <c r="B5" s="30"/>
      <c r="C5" s="31"/>
    </row>
    <row r="6" spans="1:3" x14ac:dyDescent="0.3">
      <c r="A6" s="27"/>
      <c r="B6" s="28"/>
      <c r="C6" s="29"/>
    </row>
    <row r="7" spans="1:3" s="32" customFormat="1" x14ac:dyDescent="0.3">
      <c r="A7" s="27"/>
      <c r="B7" s="28"/>
      <c r="C7" s="29"/>
    </row>
    <row r="8" spans="1:3" x14ac:dyDescent="0.3">
      <c r="A8" s="27"/>
      <c r="B8" s="28"/>
      <c r="C8" s="29"/>
    </row>
    <row r="9" spans="1:3" ht="14.4" thickBot="1" x14ac:dyDescent="0.35">
      <c r="A9" s="33"/>
      <c r="C9" s="34">
        <f>SUM(C3:C7)</f>
        <v>0</v>
      </c>
    </row>
    <row r="10" spans="1:3" ht="14.4" thickTop="1" x14ac:dyDescent="0.3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Summary</vt:lpstr>
      <vt:lpstr>Jul-Sep 14</vt:lpstr>
      <vt:lpstr>Recharges</vt:lpstr>
      <vt:lpstr>'Jul-Sep 14'!Print_Area</vt:lpstr>
      <vt:lpstr>Summary!Print_Area</vt:lpstr>
    </vt:vector>
  </TitlesOfParts>
  <Company>A Warner Music Group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 Hawtin</dc:creator>
  <cp:lastModifiedBy>Hanvey, Amanda</cp:lastModifiedBy>
  <cp:lastPrinted>2014-12-21T23:42:05Z</cp:lastPrinted>
  <dcterms:created xsi:type="dcterms:W3CDTF">2007-03-26T06:07:00Z</dcterms:created>
  <dcterms:modified xsi:type="dcterms:W3CDTF">2014-12-21T23:42:36Z</dcterms:modified>
</cp:coreProperties>
</file>