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95" yWindow="2235" windowWidth="27795" windowHeight="12585"/>
  </bookViews>
  <sheets>
    <sheet name="Pay" sheetId="1" r:id="rId1"/>
    <sheet name="Summary" sheetId="2" r:id="rId2"/>
    <sheet name="Physical OCT-2014 - DEC-2014" sheetId="3" r:id="rId3"/>
    <sheet name="Recharges" sheetId="4" r:id="rId4"/>
  </sheets>
  <externalReferences>
    <externalReference r:id="rId5"/>
    <externalReference r:id="rId6"/>
    <externalReference r:id="rId7"/>
  </externalReferences>
  <definedNames>
    <definedName name="_Fill" hidden="1">#REF!</definedName>
    <definedName name="_Order1" hidden="1">255</definedName>
    <definedName name="_rec2522">#REF!</definedName>
    <definedName name="_rec2523">#REF!</definedName>
    <definedName name="accrual">#REF!</definedName>
    <definedName name="accrual2522">#REF!</definedName>
    <definedName name="accrual2523">#REF!</definedName>
    <definedName name="ANNUAL">#REF!</definedName>
    <definedName name="BNE_MESSAGES_HIDDEN" hidden="1">#REF!</definedName>
    <definedName name="CHART">#REF!</definedName>
    <definedName name="GFS">#REF!</definedName>
    <definedName name="Hyp">#REF!</definedName>
    <definedName name="Label_Key">[2]Label!#REF!</definedName>
    <definedName name="link">#REF!</definedName>
    <definedName name="LSL">'[3]Annual Leave'!#REF!</definedName>
    <definedName name="_xlnm.Print_Area" localSheetId="0">Pay!$A$1:$D$38</definedName>
    <definedName name="_xlnm.Print_Area" localSheetId="2">'Physical OCT-2014 - DEC-2014'!$A$1:$U$62</definedName>
    <definedName name="_xlnm.Print_Area" localSheetId="1">Summary!$A$1:$P$13</definedName>
    <definedName name="_xlnm.Print_Area">#REF!</definedName>
    <definedName name="_xlnm.Print_Titles">#REF!</definedName>
    <definedName name="today">#REF!</definedName>
    <definedName name="uplift">#REF!</definedName>
    <definedName name="uplift_06">#REF!</definedName>
  </definedNames>
  <calcPr calcId="145621"/>
</workbook>
</file>

<file path=xl/calcChain.xml><?xml version="1.0" encoding="utf-8"?>
<calcChain xmlns="http://schemas.openxmlformats.org/spreadsheetml/2006/main">
  <c r="E13" i="4" l="1"/>
  <c r="D15" i="1" s="1"/>
  <c r="D32" i="1"/>
  <c r="D36" i="1" s="1"/>
  <c r="D31" i="1"/>
  <c r="D30" i="1"/>
  <c r="D13" i="1"/>
  <c r="D11" i="1"/>
  <c r="B11" i="1"/>
  <c r="D16" i="1" l="1"/>
  <c r="D18" i="1" s="1"/>
  <c r="D20" i="1" l="1"/>
  <c r="D23" i="1" s="1"/>
</calcChain>
</file>

<file path=xl/sharedStrings.xml><?xml version="1.0" encoding="utf-8"?>
<sst xmlns="http://schemas.openxmlformats.org/spreadsheetml/2006/main" count="313" uniqueCount="124">
  <si>
    <t>FUTURE CLASSIC</t>
  </si>
  <si>
    <t>As at</t>
  </si>
  <si>
    <t>Dec 14 Qtr</t>
  </si>
  <si>
    <t>Net Distribution Proceeds After Warner Charges</t>
  </si>
  <si>
    <t>Opening balance</t>
  </si>
  <si>
    <t>Credit</t>
  </si>
  <si>
    <t>Release 2nd half of Jun 14 Quarter retention</t>
  </si>
  <si>
    <t>Release 1st half of Sep 14 Quarter retention</t>
  </si>
  <si>
    <t>Deduct</t>
  </si>
  <si>
    <t>Recharges</t>
  </si>
  <si>
    <t>Retentions</t>
  </si>
  <si>
    <t>Distribution proceeds</t>
  </si>
  <si>
    <t>GST</t>
  </si>
  <si>
    <t>TOTAL PAYABLE</t>
  </si>
  <si>
    <t>Returns Retention</t>
  </si>
  <si>
    <t>Q4</t>
  </si>
  <si>
    <t>Jul 2014</t>
  </si>
  <si>
    <t>Aug 2014</t>
  </si>
  <si>
    <t>Sep 2014</t>
  </si>
  <si>
    <t>Q1</t>
  </si>
  <si>
    <t>Oct 2014</t>
  </si>
  <si>
    <t>Nov 2014</t>
  </si>
  <si>
    <t>Dec 2014</t>
  </si>
  <si>
    <t>Closing balance</t>
  </si>
  <si>
    <t>FUTURE CLASSIC PTY LIMITED</t>
  </si>
  <si>
    <t>Account Period No:</t>
  </si>
  <si>
    <t>562 to 564</t>
  </si>
  <si>
    <t>Month:</t>
  </si>
  <si>
    <t>OCT-2014 to DEC-2014</t>
  </si>
  <si>
    <t>Report Type:</t>
  </si>
  <si>
    <t>Summary Report</t>
  </si>
  <si>
    <t/>
  </si>
  <si>
    <t>Gross Sales Units</t>
  </si>
  <si>
    <t>Returns Units</t>
  </si>
  <si>
    <t>Returns Value</t>
  </si>
  <si>
    <t>GSLR Units</t>
  </si>
  <si>
    <t>Promos Units</t>
  </si>
  <si>
    <t>Destructions Units</t>
  </si>
  <si>
    <t>Discounts Value</t>
  </si>
  <si>
    <t>Net Sales Value</t>
  </si>
  <si>
    <t>Copyright</t>
  </si>
  <si>
    <t>Dist Fee</t>
  </si>
  <si>
    <t>Rebate</t>
  </si>
  <si>
    <t>Promos Units Handling Fee</t>
  </si>
  <si>
    <t>Destructions Handling Fee</t>
  </si>
  <si>
    <t>Returns Handling Fee</t>
  </si>
  <si>
    <t>Distribution Proceeds Before Mfg</t>
  </si>
  <si>
    <t>DIGITAL</t>
  </si>
  <si>
    <t>PHYSICAL</t>
  </si>
  <si>
    <t>SUM</t>
  </si>
  <si>
    <t>Physical Sales</t>
  </si>
  <si>
    <t>Totals</t>
  </si>
  <si>
    <t>Artist</t>
  </si>
  <si>
    <t>Title</t>
  </si>
  <si>
    <t>Catalogue #</t>
  </si>
  <si>
    <t>Config</t>
  </si>
  <si>
    <t>Current PPD</t>
  </si>
  <si>
    <t>Sales PPD</t>
  </si>
  <si>
    <t>SEEKAE</t>
  </si>
  <si>
    <t>THE WORRY</t>
  </si>
  <si>
    <t>FCL100CD</t>
  </si>
  <si>
    <t>1CD FULL</t>
  </si>
  <si>
    <t>THE WORRY (VINYL)</t>
  </si>
  <si>
    <t>FCL100LP</t>
  </si>
  <si>
    <t>2LP</t>
  </si>
  <si>
    <t>CHET FAKER</t>
  </si>
  <si>
    <t>BUILT ON GLASS</t>
  </si>
  <si>
    <t>FCL107CD</t>
  </si>
  <si>
    <t>BUILT ON GLASS  (VINYL)</t>
  </si>
  <si>
    <t>FCL107LP</t>
  </si>
  <si>
    <t>LPSET</t>
  </si>
  <si>
    <t>FLIGHT FACILITIES</t>
  </si>
  <si>
    <t>DOWN TO EARTH</t>
  </si>
  <si>
    <t>FCL119CD</t>
  </si>
  <si>
    <t>DOWN TO EARTH (VINYL)</t>
  </si>
  <si>
    <t>FCL119LP</t>
  </si>
  <si>
    <t>FLUME</t>
  </si>
  <si>
    <t>FCL75CD</t>
  </si>
  <si>
    <t>JAGWAR MA</t>
  </si>
  <si>
    <t>HOWLIN'</t>
  </si>
  <si>
    <t>FCL84</t>
  </si>
  <si>
    <t>HOWLIN' (VINYL)</t>
  </si>
  <si>
    <t>FCL84LP</t>
  </si>
  <si>
    <t>FLUME: DELUXE EDITION</t>
  </si>
  <si>
    <t>FCL85</t>
  </si>
  <si>
    <t>CD/DVD FUL</t>
  </si>
  <si>
    <t>CLASSIXX</t>
  </si>
  <si>
    <t>HANGING GARDENS</t>
  </si>
  <si>
    <t>FCL86</t>
  </si>
  <si>
    <t>I DIDN'T BELIEVE (REMIX 12") (VINYL)</t>
  </si>
  <si>
    <t>FCL89LP</t>
  </si>
  <si>
    <t>12SING</t>
  </si>
  <si>
    <t>CLAIR DE LUNE (REMIX 12") (VINYL)</t>
  </si>
  <si>
    <t>FCL90LP</t>
  </si>
  <si>
    <t>FLUME &amp; CHET FAKER</t>
  </si>
  <si>
    <t>LOCKJAW EP</t>
  </si>
  <si>
    <t>FCL97</t>
  </si>
  <si>
    <t>CDSING</t>
  </si>
  <si>
    <t>LOCKJAW EP (VINYL)</t>
  </si>
  <si>
    <t>FCL97LP</t>
  </si>
  <si>
    <t>PANAMA</t>
  </si>
  <si>
    <t>ALWAYS EP</t>
  </si>
  <si>
    <t>FCL98</t>
  </si>
  <si>
    <t>110937</t>
  </si>
  <si>
    <t>Recharges Future Classic</t>
  </si>
  <si>
    <t>GL Date</t>
  </si>
  <si>
    <t>Supplier Name</t>
  </si>
  <si>
    <t>Invoice Number</t>
  </si>
  <si>
    <t>DR/(CR)</t>
  </si>
  <si>
    <t>SONY DADC AUSTRALIA</t>
  </si>
  <si>
    <t>140900010</t>
  </si>
  <si>
    <t>THE DISPLAY MAN</t>
  </si>
  <si>
    <t>7929</t>
  </si>
  <si>
    <t>BRIAN PYPER</t>
  </si>
  <si>
    <t>00001482</t>
  </si>
  <si>
    <t>P.W. DISPLAYS</t>
  </si>
  <si>
    <t>00002980</t>
  </si>
  <si>
    <t>BATFOAM</t>
  </si>
  <si>
    <t>3367</t>
  </si>
  <si>
    <t>7951</t>
  </si>
  <si>
    <t>SCRIBAL CUSTOM</t>
  </si>
  <si>
    <t>ST12149</t>
  </si>
  <si>
    <t>DHL EXPRESS</t>
  </si>
  <si>
    <t>SYDI51996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</si>
</sst>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_-;\-* #,##0.00_-;_-* &quot;-&quot;??_-;_-@_-"/>
    <numFmt numFmtId="164" formatCode="#,##0.00\ ;[Red]\(#,##0.00\)"/>
    <numFmt numFmtId="165" formatCode="#,##0.00;[Red]#,##0.00"/>
    <numFmt numFmtId="166" formatCode="mmm\-yyyy"/>
    <numFmt numFmtId="167" formatCode="mmmm\ yyyy"/>
    <numFmt numFmtId="168" formatCode="#,##0.00000000;[Red]#,##0.00000000"/>
    <numFmt numFmtId="169" formatCode="#,##0.000000;[Red]#,##0.000000"/>
    <numFmt numFmtId="170" formatCode="#,##0.0000000000000;[Red]#,##0.0000000000000"/>
    <numFmt numFmtId="171" formatCode="dd\-mmm\-yyyy"/>
    <numFmt numFmtId="172" formatCode="#,##0.00;\(#,##0.00\)"/>
    <numFmt numFmtId="173" formatCode="_(&quot;$&quot;* #,##0.00_);_(&quot;$&quot;* \(#,##0.00\);_(&quot;$&quot;* &quot;-&quot;??_);_(@_)"/>
    <numFmt numFmtId="174" formatCode="_-[$€]* #,##0.00_-;\-[$€]* #,##0.00_-;_-[$€]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b/>
      <sz val="14"/>
      <name val="Times New Roman"/>
      <family val="1"/>
    </font>
    <font>
      <sz val="14"/>
      <name val="Tahoma"/>
      <family val="2"/>
    </font>
    <font>
      <b/>
      <sz val="10"/>
      <name val="Tahoma"/>
      <family val="2"/>
    </font>
    <font>
      <b/>
      <sz val="10"/>
      <color rgb="FFFF0000"/>
      <name val="Tahoma"/>
      <family val="2"/>
    </font>
    <font>
      <sz val="10"/>
      <color indexed="10"/>
      <name val="Tahoma"/>
      <family val="2"/>
    </font>
    <font>
      <b/>
      <u/>
      <sz val="10"/>
      <name val="Tahoma"/>
      <family val="2"/>
    </font>
    <font>
      <b/>
      <sz val="12"/>
      <name val="Calibri"/>
    </font>
    <font>
      <b/>
      <sz val="9"/>
      <name val="Calibri"/>
    </font>
    <font>
      <sz val="9"/>
      <name val="Calibri"/>
    </font>
    <font>
      <sz val="10"/>
      <name val="Arial"/>
    </font>
    <font>
      <b/>
      <sz val="11"/>
      <color indexed="8"/>
      <name val="Arial"/>
      <family val="2"/>
    </font>
    <font>
      <sz val="6"/>
      <color indexed="8"/>
      <name val="Arial"/>
      <family val="2"/>
    </font>
    <font>
      <sz val="9"/>
      <color indexed="9"/>
      <name val="Arial"/>
      <family val="2"/>
    </font>
    <font>
      <sz val="9"/>
      <color indexed="8"/>
      <name val="Arial"/>
    </font>
    <font>
      <sz val="10"/>
      <color indexed="8"/>
      <name val="Arial"/>
      <family val="2"/>
    </font>
    <font>
      <b/>
      <sz val="9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18"/>
        <bgColor indexed="9"/>
      </patternFill>
    </fill>
    <fill>
      <patternFill patternType="solid">
        <fgColor indexed="26"/>
        <bgColor indexed="9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0">
    <xf numFmtId="0" fontId="0" fillId="0" borderId="0"/>
    <xf numFmtId="0" fontId="2" fillId="0" borderId="0">
      <alignment vertical="top"/>
    </xf>
    <xf numFmtId="9" fontId="2" fillId="0" borderId="0" applyFont="0" applyFill="0" applyBorder="0" applyAlignment="0" applyProtection="0"/>
    <xf numFmtId="0" fontId="2" fillId="0" borderId="0">
      <alignment vertical="top"/>
    </xf>
    <xf numFmtId="0" fontId="2" fillId="0" borderId="0"/>
    <xf numFmtId="0" fontId="13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/>
    <xf numFmtId="0" fontId="2" fillId="0" borderId="0"/>
  </cellStyleXfs>
  <cellXfs count="56">
    <xf numFmtId="0" fontId="0" fillId="0" borderId="0" xfId="0"/>
    <xf numFmtId="0" fontId="3" fillId="0" borderId="0" xfId="1" applyFont="1" applyAlignment="1"/>
    <xf numFmtId="40" fontId="3" fillId="0" borderId="0" xfId="1" applyNumberFormat="1" applyFont="1" applyAlignment="1"/>
    <xf numFmtId="0" fontId="4" fillId="0" borderId="0" xfId="1" applyFont="1" applyAlignment="1"/>
    <xf numFmtId="0" fontId="5" fillId="0" borderId="0" xfId="1" applyFont="1" applyAlignment="1"/>
    <xf numFmtId="17" fontId="6" fillId="0" borderId="0" xfId="1" applyNumberFormat="1" applyFont="1" applyAlignment="1">
      <alignment horizontal="left"/>
    </xf>
    <xf numFmtId="17" fontId="6" fillId="0" borderId="0" xfId="1" quotePrefix="1" applyNumberFormat="1" applyFont="1" applyAlignment="1">
      <alignment horizontal="left"/>
    </xf>
    <xf numFmtId="0" fontId="6" fillId="0" borderId="0" xfId="1" applyFont="1" applyAlignment="1"/>
    <xf numFmtId="17" fontId="3" fillId="0" borderId="0" xfId="2" applyNumberFormat="1" applyFont="1" applyAlignment="1">
      <alignment horizontal="left"/>
    </xf>
    <xf numFmtId="164" fontId="3" fillId="0" borderId="0" xfId="1" applyNumberFormat="1" applyFont="1" applyFill="1" applyBorder="1" applyAlignment="1"/>
    <xf numFmtId="164" fontId="3" fillId="0" borderId="0" xfId="1" applyNumberFormat="1" applyFont="1" applyBorder="1" applyAlignment="1"/>
    <xf numFmtId="165" fontId="3" fillId="0" borderId="0" xfId="1" applyNumberFormat="1" applyFont="1" applyAlignment="1"/>
    <xf numFmtId="164" fontId="3" fillId="0" borderId="0" xfId="1" applyNumberFormat="1" applyFont="1" applyAlignment="1"/>
    <xf numFmtId="166" fontId="6" fillId="0" borderId="0" xfId="0" applyNumberFormat="1" applyFont="1" applyAlignment="1">
      <alignment horizontal="left"/>
    </xf>
    <xf numFmtId="166" fontId="3" fillId="0" borderId="0" xfId="0" applyNumberFormat="1" applyFont="1" applyAlignment="1">
      <alignment horizontal="left"/>
    </xf>
    <xf numFmtId="0" fontId="7" fillId="0" borderId="0" xfId="1" applyFont="1" applyAlignment="1"/>
    <xf numFmtId="0" fontId="3" fillId="0" borderId="0" xfId="0" applyFont="1" applyAlignment="1"/>
    <xf numFmtId="164" fontId="3" fillId="0" borderId="0" xfId="0" applyNumberFormat="1" applyFont="1" applyFill="1" applyBorder="1" applyAlignment="1"/>
    <xf numFmtId="4" fontId="3" fillId="0" borderId="0" xfId="1" applyNumberFormat="1" applyFont="1" applyAlignment="1"/>
    <xf numFmtId="164" fontId="8" fillId="0" borderId="0" xfId="1" applyNumberFormat="1" applyFont="1" applyBorder="1" applyAlignment="1"/>
    <xf numFmtId="164" fontId="6" fillId="0" borderId="1" xfId="1" applyNumberFormat="1" applyFont="1" applyBorder="1" applyAlignment="1"/>
    <xf numFmtId="164" fontId="6" fillId="0" borderId="0" xfId="1" applyNumberFormat="1" applyFont="1" applyBorder="1" applyAlignment="1"/>
    <xf numFmtId="0" fontId="6" fillId="0" borderId="0" xfId="1" applyNumberFormat="1" applyFont="1" applyBorder="1" applyAlignment="1">
      <alignment horizontal="left"/>
    </xf>
    <xf numFmtId="0" fontId="9" fillId="0" borderId="0" xfId="0" applyFont="1" applyAlignment="1"/>
    <xf numFmtId="164" fontId="3" fillId="0" borderId="0" xfId="0" applyNumberFormat="1" applyFont="1" applyAlignment="1"/>
    <xf numFmtId="0" fontId="3" fillId="0" borderId="0" xfId="3" applyFont="1" applyAlignment="1">
      <alignment horizontal="right"/>
    </xf>
    <xf numFmtId="167" fontId="3" fillId="0" borderId="0" xfId="0" quotePrefix="1" applyNumberFormat="1" applyFont="1" applyAlignment="1">
      <alignment horizontal="left"/>
    </xf>
    <xf numFmtId="10" fontId="3" fillId="0" borderId="0" xfId="0" applyNumberFormat="1" applyFont="1" applyAlignment="1"/>
    <xf numFmtId="164" fontId="3" fillId="0" borderId="0" xfId="0" applyNumberFormat="1" applyFont="1" applyBorder="1" applyAlignment="1"/>
    <xf numFmtId="17" fontId="3" fillId="0" borderId="0" xfId="0" quotePrefix="1" applyNumberFormat="1" applyFont="1" applyAlignment="1"/>
    <xf numFmtId="168" fontId="3" fillId="0" borderId="0" xfId="1" applyNumberFormat="1" applyFont="1" applyAlignment="1"/>
    <xf numFmtId="49" fontId="3" fillId="0" borderId="0" xfId="0" quotePrefix="1" applyNumberFormat="1" applyFont="1" applyAlignment="1"/>
    <xf numFmtId="169" fontId="3" fillId="0" borderId="0" xfId="1" applyNumberFormat="1" applyFont="1" applyAlignment="1"/>
    <xf numFmtId="170" fontId="3" fillId="0" borderId="0" xfId="1" applyNumberFormat="1" applyFont="1" applyAlignment="1"/>
    <xf numFmtId="0" fontId="6" fillId="0" borderId="0" xfId="0" applyFont="1" applyAlignment="1"/>
    <xf numFmtId="164" fontId="6" fillId="0" borderId="2" xfId="0" applyNumberFormat="1" applyFont="1" applyBorder="1" applyAlignment="1"/>
    <xf numFmtId="0" fontId="10" fillId="0" borderId="0" xfId="0" applyFont="1"/>
    <xf numFmtId="0" fontId="2" fillId="0" borderId="0" xfId="4"/>
    <xf numFmtId="0" fontId="11" fillId="2" borderId="0" xfId="0" applyFont="1" applyFill="1"/>
    <xf numFmtId="4" fontId="12" fillId="0" borderId="0" xfId="0" applyNumberFormat="1" applyFont="1"/>
    <xf numFmtId="4" fontId="2" fillId="0" borderId="0" xfId="4" applyNumberFormat="1"/>
    <xf numFmtId="0" fontId="10" fillId="0" borderId="0" xfId="5" applyFont="1"/>
    <xf numFmtId="0" fontId="13" fillId="0" borderId="0" xfId="5"/>
    <xf numFmtId="4" fontId="12" fillId="0" borderId="0" xfId="5" applyNumberFormat="1" applyFont="1"/>
    <xf numFmtId="0" fontId="11" fillId="2" borderId="0" xfId="5" applyFont="1" applyFill="1"/>
    <xf numFmtId="0" fontId="14" fillId="3" borderId="0" xfId="6" applyFont="1" applyFill="1" applyAlignment="1">
      <alignment horizontal="left" vertical="center"/>
    </xf>
    <xf numFmtId="0" fontId="15" fillId="3" borderId="0" xfId="6" applyFont="1" applyFill="1" applyAlignment="1">
      <alignment vertical="center"/>
    </xf>
    <xf numFmtId="0" fontId="16" fillId="4" borderId="0" xfId="6" applyFont="1" applyFill="1" applyAlignment="1">
      <alignment horizontal="left" vertical="center" wrapText="1"/>
    </xf>
    <xf numFmtId="0" fontId="16" fillId="4" borderId="0" xfId="6" applyFont="1" applyFill="1" applyAlignment="1">
      <alignment horizontal="center" vertical="center" wrapText="1"/>
    </xf>
    <xf numFmtId="171" fontId="17" fillId="3" borderId="0" xfId="0" applyNumberFormat="1" applyFont="1" applyFill="1" applyAlignment="1">
      <alignment horizontal="left" vertical="center"/>
    </xf>
    <xf numFmtId="49" fontId="17" fillId="3" borderId="0" xfId="0" applyNumberFormat="1" applyFont="1" applyFill="1" applyAlignment="1">
      <alignment horizontal="left" vertical="center"/>
    </xf>
    <xf numFmtId="172" fontId="17" fillId="3" borderId="0" xfId="0" applyNumberFormat="1" applyFont="1" applyFill="1" applyAlignment="1">
      <alignment horizontal="right" vertical="center"/>
    </xf>
    <xf numFmtId="0" fontId="18" fillId="3" borderId="0" xfId="6" applyFont="1" applyFill="1" applyAlignment="1">
      <alignment vertical="center"/>
    </xf>
    <xf numFmtId="0" fontId="2" fillId="0" borderId="0" xfId="6"/>
    <xf numFmtId="0" fontId="19" fillId="5" borderId="0" xfId="0" applyFont="1" applyFill="1" applyAlignment="1">
      <alignment horizontal="center" vertical="center"/>
    </xf>
    <xf numFmtId="172" fontId="19" fillId="5" borderId="0" xfId="0" applyNumberFormat="1" applyFont="1" applyFill="1" applyAlignment="1">
      <alignment horizontal="center" vertical="center"/>
    </xf>
  </cellXfs>
  <cellStyles count="60">
    <cellStyle name="Comma 2" xfId="7"/>
    <cellStyle name="Comma 2 2" xfId="8"/>
    <cellStyle name="Comma 3" xfId="9"/>
    <cellStyle name="Comma 4" xfId="10"/>
    <cellStyle name="Comma 5" xfId="11"/>
    <cellStyle name="Comma 5 2" xfId="12"/>
    <cellStyle name="Comma 6" xfId="13"/>
    <cellStyle name="Comma 7" xfId="14"/>
    <cellStyle name="Comma 7 2" xfId="15"/>
    <cellStyle name="Comma 8" xfId="16"/>
    <cellStyle name="Comma 8 2" xfId="17"/>
    <cellStyle name="Currency 2" xfId="18"/>
    <cellStyle name="Euro" xfId="19"/>
    <cellStyle name="Normal" xfId="0" builtinId="0"/>
    <cellStyle name="Normal 10" xfId="4"/>
    <cellStyle name="Normal 11" xfId="20"/>
    <cellStyle name="Normal 12" xfId="21"/>
    <cellStyle name="Normal 12 2" xfId="22"/>
    <cellStyle name="Normal 12 2 2" xfId="6"/>
    <cellStyle name="Normal 13" xfId="23"/>
    <cellStyle name="Normal 13 2" xfId="24"/>
    <cellStyle name="Normal 14" xfId="25"/>
    <cellStyle name="Normal 15" xfId="26"/>
    <cellStyle name="Normal 16" xfId="27"/>
    <cellStyle name="Normal 17" xfId="28"/>
    <cellStyle name="Normal 18" xfId="29"/>
    <cellStyle name="Normal 19" xfId="30"/>
    <cellStyle name="Normal 19 2" xfId="31"/>
    <cellStyle name="Normal 2" xfId="32"/>
    <cellStyle name="Normal 2 2" xfId="33"/>
    <cellStyle name="Normal 2 3" xfId="34"/>
    <cellStyle name="Normal 20" xfId="35"/>
    <cellStyle name="Normal 21" xfId="36"/>
    <cellStyle name="Normal 22" xfId="37"/>
    <cellStyle name="Normal 23" xfId="38"/>
    <cellStyle name="Normal 23 2" xfId="39"/>
    <cellStyle name="Normal 24" xfId="40"/>
    <cellStyle name="Normal 24 2" xfId="41"/>
    <cellStyle name="Normal 25" xfId="42"/>
    <cellStyle name="Normal 25 2" xfId="43"/>
    <cellStyle name="Normal 26" xfId="44"/>
    <cellStyle name="Normal 26 2" xfId="45"/>
    <cellStyle name="Normal 27" xfId="46"/>
    <cellStyle name="Normal 27 2" xfId="47"/>
    <cellStyle name="Normal 28" xfId="48"/>
    <cellStyle name="Normal 29" xfId="49"/>
    <cellStyle name="Normal 29 2" xfId="50"/>
    <cellStyle name="Normal 3" xfId="1"/>
    <cellStyle name="Normal 3 2" xfId="3"/>
    <cellStyle name="Normal 30" xfId="51"/>
    <cellStyle name="Normal 31" xfId="5"/>
    <cellStyle name="Normal 4" xfId="52"/>
    <cellStyle name="Normal 5" xfId="53"/>
    <cellStyle name="Normal 6" xfId="54"/>
    <cellStyle name="Normal 7" xfId="55"/>
    <cellStyle name="Normal 8" xfId="56"/>
    <cellStyle name="Normal 9" xfId="57"/>
    <cellStyle name="Percent 2" xfId="2"/>
    <cellStyle name="somme departement" xfId="58"/>
    <cellStyle name="標準_INTERNATIONAL OPTION GRANT TEMPLATE 21_Japan_camomile" xfId="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P&amp;D%20Accounting/Future%20Classic/2015/03%20Dec%202014/Future%20Classic%20P&amp;D%20Accounting%20Dec%202014%20Qt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windows\TEMP\Conversion%20Templat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Payroll%20Journals\Payroll%20Journals%202011\Payroll%20Journals-%20MAR%20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_Sheet1"/>
      <sheetName val="Pay"/>
      <sheetName val="Summary"/>
      <sheetName val="Physical OCT-2014 - DEC-2014"/>
      <sheetName val="Recharges"/>
      <sheetName val="BO Report"/>
      <sheetName val="BneLog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3"/>
      <sheetName val="Projects"/>
      <sheetName val="WMA"/>
      <sheetName val="Accounts to be loaded"/>
      <sheetName val="Manually Split Accounts"/>
      <sheetName val="CofA"/>
      <sheetName val="Dept - BBB"/>
      <sheetName val="Lab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A1"/>
      <sheetName val="Proforma - PTax Acc'l "/>
      <sheetName val="PTax Acc'l"/>
      <sheetName val="Payroll Tax Jnl"/>
      <sheetName val="Journal Header-MLC accrual"/>
      <sheetName val="MLC Invoice Acc'l"/>
      <sheetName val="BO"/>
      <sheetName val="Accrue MLC Jnl"/>
      <sheetName val="Journal Header - Super"/>
      <sheetName val="Super"/>
      <sheetName val="Super Jnl"/>
      <sheetName val="BONUS"/>
      <sheetName val="Journal header - Payroll"/>
      <sheetName val="CODE"/>
      <sheetName val="Payroll Jnl"/>
      <sheetName val="Payroll"/>
      <sheetName val="Annual Leave"/>
      <sheetName val="LSL"/>
      <sheetName val="Journal header - Payroll ADJ"/>
      <sheetName val="Payroll Adj"/>
      <sheetName val="payroll adj workings"/>
      <sheetName val="Journal header - EXEC BENEFITS"/>
      <sheetName val="EXEC BENEFI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tabSelected="1" zoomScaleNormal="100" zoomScaleSheetLayoutView="115" workbookViewId="0">
      <selection activeCell="C43" sqref="C43"/>
    </sheetView>
  </sheetViews>
  <sheetFormatPr defaultRowHeight="12.75" x14ac:dyDescent="0.2"/>
  <cols>
    <col min="1" max="1" width="17.42578125" style="1" customWidth="1"/>
    <col min="2" max="2" width="43.5703125" style="1" bestFit="1" customWidth="1"/>
    <col min="3" max="3" width="10.85546875" style="1" bestFit="1" customWidth="1"/>
    <col min="4" max="4" width="16.85546875" style="1" bestFit="1" customWidth="1"/>
    <col min="5" max="5" width="10.5703125" style="1" bestFit="1" customWidth="1"/>
    <col min="6" max="6" width="11.5703125" style="1" bestFit="1" customWidth="1"/>
    <col min="7" max="8" width="9.5703125" style="1" bestFit="1" customWidth="1"/>
    <col min="9" max="9" width="12.140625" style="1" customWidth="1"/>
    <col min="10" max="10" width="9.7109375" style="1" bestFit="1" customWidth="1"/>
    <col min="11" max="11" width="16.7109375" style="1" bestFit="1" customWidth="1"/>
    <col min="12" max="16384" width="9.140625" style="1"/>
  </cols>
  <sheetData>
    <row r="1" spans="1:10" x14ac:dyDescent="0.2">
      <c r="B1" s="2"/>
      <c r="C1" s="2"/>
      <c r="D1" s="2"/>
    </row>
    <row r="2" spans="1:10" ht="18.75" x14ac:dyDescent="0.3">
      <c r="A2" s="3" t="s">
        <v>0</v>
      </c>
      <c r="B2" s="2"/>
      <c r="C2" s="2"/>
      <c r="D2" s="2"/>
    </row>
    <row r="3" spans="1:10" ht="12.75" customHeight="1" x14ac:dyDescent="0.25">
      <c r="A3" s="4"/>
      <c r="B3" s="2"/>
      <c r="C3" s="2"/>
      <c r="D3" s="2"/>
    </row>
    <row r="4" spans="1:10" x14ac:dyDescent="0.2">
      <c r="A4" s="5" t="s">
        <v>1</v>
      </c>
      <c r="B4" s="6" t="s">
        <v>2</v>
      </c>
      <c r="C4" s="2"/>
      <c r="D4" s="2"/>
    </row>
    <row r="6" spans="1:10" x14ac:dyDescent="0.2">
      <c r="A6" s="7" t="s">
        <v>3</v>
      </c>
    </row>
    <row r="7" spans="1:10" x14ac:dyDescent="0.2">
      <c r="A7" s="7"/>
    </row>
    <row r="9" spans="1:10" x14ac:dyDescent="0.2">
      <c r="A9" s="7" t="s">
        <v>4</v>
      </c>
      <c r="B9" s="8"/>
      <c r="D9" s="9">
        <v>0</v>
      </c>
    </row>
    <row r="10" spans="1:10" x14ac:dyDescent="0.2">
      <c r="B10" s="8"/>
      <c r="D10" s="10"/>
    </row>
    <row r="11" spans="1:10" x14ac:dyDescent="0.2">
      <c r="A11" s="7" t="s">
        <v>5</v>
      </c>
      <c r="B11" s="6" t="str">
        <f>B4</f>
        <v>Dec 14 Qtr</v>
      </c>
      <c r="D11" s="10">
        <f>+Summary!P13</f>
        <v>153099.155</v>
      </c>
      <c r="G11" s="11"/>
      <c r="J11" s="12"/>
    </row>
    <row r="12" spans="1:10" x14ac:dyDescent="0.2">
      <c r="B12" s="13" t="s">
        <v>6</v>
      </c>
      <c r="D12" s="10">
        <v>16516.000323376204</v>
      </c>
      <c r="F12" s="12"/>
      <c r="G12" s="11"/>
    </row>
    <row r="13" spans="1:10" x14ac:dyDescent="0.2">
      <c r="B13" s="13" t="s">
        <v>7</v>
      </c>
      <c r="D13" s="10">
        <f>-(SUM(D30:D32))</f>
        <v>3540.3900000000049</v>
      </c>
      <c r="G13" s="11"/>
    </row>
    <row r="14" spans="1:10" x14ac:dyDescent="0.2">
      <c r="B14" s="14"/>
      <c r="D14" s="10"/>
      <c r="G14" s="11"/>
    </row>
    <row r="15" spans="1:10" x14ac:dyDescent="0.2">
      <c r="A15" s="7" t="s">
        <v>8</v>
      </c>
      <c r="B15" s="1" t="s">
        <v>9</v>
      </c>
      <c r="C15" s="15"/>
      <c r="D15" s="10">
        <f>-Recharges!E13</f>
        <v>-3894.3999999999996</v>
      </c>
      <c r="G15" s="11"/>
    </row>
    <row r="16" spans="1:10" x14ac:dyDescent="0.2">
      <c r="A16" s="7"/>
      <c r="B16" s="16" t="s">
        <v>10</v>
      </c>
      <c r="C16" s="16"/>
      <c r="D16" s="17">
        <f>ROUND(-D11*0.25,2)</f>
        <v>-38274.79</v>
      </c>
      <c r="F16" s="18"/>
      <c r="G16" s="11"/>
    </row>
    <row r="17" spans="1:11" x14ac:dyDescent="0.2">
      <c r="A17" s="7"/>
      <c r="D17" s="19"/>
      <c r="F17" s="12"/>
      <c r="G17" s="11"/>
    </row>
    <row r="18" spans="1:11" x14ac:dyDescent="0.2">
      <c r="B18" s="1" t="s">
        <v>11</v>
      </c>
      <c r="C18" s="7"/>
      <c r="D18" s="20">
        <f>ROUND(SUM(D11:D16),2)</f>
        <v>130986.36</v>
      </c>
      <c r="G18" s="11"/>
    </row>
    <row r="19" spans="1:11" x14ac:dyDescent="0.2">
      <c r="C19" s="7"/>
      <c r="D19" s="21"/>
      <c r="G19" s="11"/>
    </row>
    <row r="20" spans="1:11" x14ac:dyDescent="0.2">
      <c r="A20" s="7" t="s">
        <v>12</v>
      </c>
      <c r="D20" s="21">
        <f>D18*0.1</f>
        <v>13098.636</v>
      </c>
      <c r="G20" s="11"/>
    </row>
    <row r="21" spans="1:11" x14ac:dyDescent="0.2">
      <c r="A21" s="7"/>
      <c r="C21" s="7"/>
      <c r="D21" s="10"/>
      <c r="G21" s="11"/>
    </row>
    <row r="22" spans="1:11" x14ac:dyDescent="0.2">
      <c r="A22" s="7"/>
      <c r="C22" s="7"/>
      <c r="D22" s="10"/>
      <c r="G22" s="11"/>
    </row>
    <row r="23" spans="1:11" x14ac:dyDescent="0.2">
      <c r="A23" s="7" t="s">
        <v>13</v>
      </c>
      <c r="D23" s="20">
        <f>ROUND(SUM(D18:D20),2)</f>
        <v>144085</v>
      </c>
      <c r="G23" s="11"/>
    </row>
    <row r="24" spans="1:11" x14ac:dyDescent="0.2">
      <c r="A24" s="7"/>
      <c r="C24" s="7"/>
      <c r="D24" s="21"/>
      <c r="G24" s="11"/>
    </row>
    <row r="25" spans="1:11" x14ac:dyDescent="0.2">
      <c r="A25" s="7"/>
      <c r="C25" s="7"/>
      <c r="D25" s="21"/>
      <c r="G25" s="11"/>
    </row>
    <row r="26" spans="1:11" x14ac:dyDescent="0.2">
      <c r="A26" s="22"/>
      <c r="B26" s="23" t="s">
        <v>14</v>
      </c>
      <c r="C26" s="16"/>
      <c r="D26" s="24"/>
      <c r="G26" s="11"/>
    </row>
    <row r="27" spans="1:11" x14ac:dyDescent="0.2">
      <c r="A27" s="22"/>
      <c r="B27" s="23"/>
      <c r="C27" s="16"/>
      <c r="D27" s="24"/>
      <c r="G27" s="11"/>
    </row>
    <row r="28" spans="1:11" x14ac:dyDescent="0.2">
      <c r="A28" s="25"/>
      <c r="B28" s="26"/>
      <c r="C28" s="27"/>
      <c r="D28" s="28"/>
      <c r="G28" s="11"/>
    </row>
    <row r="29" spans="1:11" x14ac:dyDescent="0.2">
      <c r="A29" s="25"/>
      <c r="B29" s="26"/>
      <c r="C29" s="27"/>
      <c r="D29" s="28"/>
      <c r="G29" s="11"/>
    </row>
    <row r="30" spans="1:11" x14ac:dyDescent="0.2">
      <c r="A30" s="25" t="s">
        <v>15</v>
      </c>
      <c r="B30" s="26" t="s">
        <v>16</v>
      </c>
      <c r="C30" s="27">
        <v>0.125</v>
      </c>
      <c r="D30" s="28">
        <f>-1489.63437998022/2</f>
        <v>-744.81718999011002</v>
      </c>
      <c r="F30" s="12"/>
      <c r="G30" s="11"/>
    </row>
    <row r="31" spans="1:11" x14ac:dyDescent="0.2">
      <c r="A31" s="25" t="s">
        <v>15</v>
      </c>
      <c r="B31" s="29" t="s">
        <v>17</v>
      </c>
      <c r="C31" s="27">
        <v>0.125</v>
      </c>
      <c r="D31" s="28">
        <f>-2246.20324731113/2</f>
        <v>-1123.1016236555649</v>
      </c>
      <c r="F31" s="12"/>
      <c r="G31" s="11"/>
    </row>
    <row r="32" spans="1:11" x14ac:dyDescent="0.2">
      <c r="A32" s="25" t="s">
        <v>15</v>
      </c>
      <c r="B32" s="29" t="s">
        <v>18</v>
      </c>
      <c r="C32" s="27">
        <v>0.125</v>
      </c>
      <c r="D32" s="28">
        <f>-3344.94237270866/2</f>
        <v>-1672.47118635433</v>
      </c>
      <c r="G32" s="11"/>
      <c r="H32" s="12"/>
      <c r="I32" s="12"/>
      <c r="K32" s="30"/>
    </row>
    <row r="33" spans="1:11" x14ac:dyDescent="0.2">
      <c r="A33" s="25" t="s">
        <v>19</v>
      </c>
      <c r="B33" s="31" t="s">
        <v>20</v>
      </c>
      <c r="C33" s="27">
        <v>0.25</v>
      </c>
      <c r="D33" s="28">
        <v>-15320.09</v>
      </c>
      <c r="F33" s="12"/>
      <c r="G33" s="11"/>
      <c r="H33" s="32"/>
    </row>
    <row r="34" spans="1:11" x14ac:dyDescent="0.2">
      <c r="A34" s="25" t="s">
        <v>19</v>
      </c>
      <c r="B34" s="31" t="s">
        <v>21</v>
      </c>
      <c r="C34" s="27">
        <v>0.25</v>
      </c>
      <c r="D34" s="28">
        <v>-8596.3700000000008</v>
      </c>
      <c r="G34" s="11"/>
      <c r="K34" s="33"/>
    </row>
    <row r="35" spans="1:11" x14ac:dyDescent="0.2">
      <c r="A35" s="25" t="s">
        <v>19</v>
      </c>
      <c r="B35" s="31" t="s">
        <v>22</v>
      </c>
      <c r="C35" s="27">
        <v>0.25</v>
      </c>
      <c r="D35" s="28">
        <v>-14358.32</v>
      </c>
    </row>
    <row r="36" spans="1:11" ht="13.5" thickBot="1" x14ac:dyDescent="0.25">
      <c r="B36" s="34" t="s">
        <v>23</v>
      </c>
      <c r="C36" s="16"/>
      <c r="D36" s="35">
        <f>SUM(D30:D35)</f>
        <v>-41815.170000000006</v>
      </c>
    </row>
  </sheetData>
  <pageMargins left="0.75" right="0.75" top="1" bottom="1" header="0.5" footer="0.5"/>
  <pageSetup paperSize="9"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3"/>
  <sheetViews>
    <sheetView zoomScaleNormal="100" workbookViewId="0">
      <selection activeCell="P32" sqref="P32"/>
    </sheetView>
  </sheetViews>
  <sheetFormatPr defaultRowHeight="12.75" x14ac:dyDescent="0.2"/>
  <cols>
    <col min="1" max="1" width="29.85546875" style="37" bestFit="1" customWidth="1"/>
    <col min="2" max="2" width="22.85546875" style="37" bestFit="1" customWidth="1"/>
    <col min="3" max="3" width="10.5703125" style="37" bestFit="1" customWidth="1"/>
    <col min="4" max="4" width="10.85546875" style="37" bestFit="1" customWidth="1"/>
    <col min="5" max="5" width="8.85546875" style="37" bestFit="1" customWidth="1"/>
    <col min="6" max="6" width="10.42578125" style="37" bestFit="1" customWidth="1"/>
    <col min="7" max="7" width="14.140625" style="37" bestFit="1" customWidth="1"/>
    <col min="8" max="8" width="12.28515625" style="37" bestFit="1" customWidth="1"/>
    <col min="9" max="9" width="12.140625" style="37" bestFit="1" customWidth="1"/>
    <col min="10" max="10" width="12" style="37" bestFit="1" customWidth="1"/>
    <col min="11" max="11" width="10.140625" style="37" bestFit="1" customWidth="1"/>
    <col min="12" max="12" width="7.85546875" style="37" bestFit="1" customWidth="1"/>
    <col min="13" max="13" width="20.42578125" style="37" bestFit="1" customWidth="1"/>
    <col min="14" max="14" width="19.85546875" style="37" bestFit="1" customWidth="1"/>
    <col min="15" max="15" width="16.28515625" style="37" bestFit="1" customWidth="1"/>
    <col min="16" max="16" width="24.85546875" style="37" bestFit="1" customWidth="1"/>
    <col min="17" max="16384" width="9.140625" style="37"/>
  </cols>
  <sheetData>
    <row r="1" spans="1:19" ht="15.75" x14ac:dyDescent="0.25">
      <c r="A1" s="36" t="s">
        <v>24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9" ht="15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9" ht="15.75" x14ac:dyDescent="0.25">
      <c r="A3" s="36" t="s">
        <v>25</v>
      </c>
      <c r="B3" s="36" t="s">
        <v>26</v>
      </c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9" ht="15" x14ac:dyDescent="0.25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9" ht="15.75" x14ac:dyDescent="0.25">
      <c r="A5" s="36" t="s">
        <v>27</v>
      </c>
      <c r="B5" s="36" t="s">
        <v>28</v>
      </c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9" ht="15" x14ac:dyDescent="0.25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9" ht="15.75" x14ac:dyDescent="0.25">
      <c r="A7" s="36" t="s">
        <v>29</v>
      </c>
      <c r="B7" s="36" t="s">
        <v>30</v>
      </c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9" ht="15" x14ac:dyDescent="0.25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9" ht="15" x14ac:dyDescent="0.25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9" x14ac:dyDescent="0.2">
      <c r="A10" s="38" t="s">
        <v>31</v>
      </c>
      <c r="B10" s="38" t="s">
        <v>32</v>
      </c>
      <c r="C10" s="38" t="s">
        <v>33</v>
      </c>
      <c r="D10" s="38" t="s">
        <v>34</v>
      </c>
      <c r="E10" s="38" t="s">
        <v>35</v>
      </c>
      <c r="F10" s="38" t="s">
        <v>36</v>
      </c>
      <c r="G10" s="38" t="s">
        <v>37</v>
      </c>
      <c r="H10" s="38" t="s">
        <v>38</v>
      </c>
      <c r="I10" s="38" t="s">
        <v>39</v>
      </c>
      <c r="J10" s="38" t="s">
        <v>40</v>
      </c>
      <c r="K10" s="38" t="s">
        <v>41</v>
      </c>
      <c r="L10" s="38" t="s">
        <v>42</v>
      </c>
      <c r="M10" s="38" t="s">
        <v>43</v>
      </c>
      <c r="N10" s="38" t="s">
        <v>44</v>
      </c>
      <c r="O10" s="38" t="s">
        <v>45</v>
      </c>
      <c r="P10" s="38" t="s">
        <v>46</v>
      </c>
    </row>
    <row r="11" spans="1:19" x14ac:dyDescent="0.2">
      <c r="A11" s="39" t="s">
        <v>47</v>
      </c>
      <c r="B11" s="39">
        <v>0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39">
        <v>0</v>
      </c>
      <c r="M11" s="39">
        <v>0</v>
      </c>
      <c r="N11" s="39">
        <v>0</v>
      </c>
      <c r="O11" s="39">
        <v>0</v>
      </c>
      <c r="P11" s="39">
        <v>0</v>
      </c>
    </row>
    <row r="12" spans="1:19" x14ac:dyDescent="0.2">
      <c r="A12" s="39" t="s">
        <v>48</v>
      </c>
      <c r="B12" s="39">
        <v>20082</v>
      </c>
      <c r="C12" s="39">
        <v>251</v>
      </c>
      <c r="D12" s="39">
        <v>2683.62</v>
      </c>
      <c r="E12" s="39">
        <v>19831</v>
      </c>
      <c r="F12" s="39">
        <v>304</v>
      </c>
      <c r="G12" s="39">
        <v>144</v>
      </c>
      <c r="H12" s="39">
        <v>50537.35</v>
      </c>
      <c r="I12" s="39">
        <v>232617.55</v>
      </c>
      <c r="J12" s="39">
        <v>24948.2</v>
      </c>
      <c r="K12" s="39">
        <v>42939.345000000001</v>
      </c>
      <c r="L12" s="39">
        <v>11630.85</v>
      </c>
      <c r="M12" s="39">
        <v>0</v>
      </c>
      <c r="N12" s="39">
        <v>0</v>
      </c>
      <c r="O12" s="39">
        <v>0</v>
      </c>
      <c r="P12" s="39">
        <v>153099.155</v>
      </c>
    </row>
    <row r="13" spans="1:19" x14ac:dyDescent="0.2">
      <c r="A13" s="39" t="s">
        <v>49</v>
      </c>
      <c r="B13" s="39">
        <v>20082</v>
      </c>
      <c r="C13" s="39">
        <v>251</v>
      </c>
      <c r="D13" s="39">
        <v>2683.62</v>
      </c>
      <c r="E13" s="39">
        <v>19831</v>
      </c>
      <c r="F13" s="39">
        <v>304</v>
      </c>
      <c r="G13" s="39">
        <v>144</v>
      </c>
      <c r="H13" s="39">
        <v>50537.35</v>
      </c>
      <c r="I13" s="39">
        <v>232617.55</v>
      </c>
      <c r="J13" s="39">
        <v>24948.2</v>
      </c>
      <c r="K13" s="39">
        <v>42939.345000000001</v>
      </c>
      <c r="L13" s="39">
        <v>11630.85</v>
      </c>
      <c r="M13" s="39">
        <v>0</v>
      </c>
      <c r="N13" s="39">
        <v>0</v>
      </c>
      <c r="O13" s="39">
        <v>0</v>
      </c>
      <c r="P13" s="39">
        <v>153099.155</v>
      </c>
      <c r="S13" s="40"/>
    </row>
  </sheetData>
  <pageMargins left="0.25" right="0.25" top="0.75" bottom="0.75" header="0.3" footer="0.3"/>
  <pageSetup scale="41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"/>
  <sheetViews>
    <sheetView topLeftCell="C1" zoomScaleNormal="100" workbookViewId="0">
      <selection activeCell="Z45" sqref="Z45"/>
    </sheetView>
  </sheetViews>
  <sheetFormatPr defaultRowHeight="12.75" x14ac:dyDescent="0.2"/>
  <cols>
    <col min="1" max="1" width="23.42578125" style="42" customWidth="1"/>
    <col min="2" max="2" width="35.140625" style="42" customWidth="1"/>
    <col min="3" max="3" width="23.42578125" style="42" customWidth="1"/>
    <col min="4" max="4" width="14.85546875" style="42" customWidth="1"/>
    <col min="5" max="256" width="9.140625" style="42"/>
    <col min="257" max="257" width="23.42578125" style="42" customWidth="1"/>
    <col min="258" max="258" width="35.140625" style="42" customWidth="1"/>
    <col min="259" max="259" width="23.42578125" style="42" customWidth="1"/>
    <col min="260" max="260" width="14.85546875" style="42" customWidth="1"/>
    <col min="261" max="512" width="9.140625" style="42"/>
    <col min="513" max="513" width="23.42578125" style="42" customWidth="1"/>
    <col min="514" max="514" width="35.140625" style="42" customWidth="1"/>
    <col min="515" max="515" width="23.42578125" style="42" customWidth="1"/>
    <col min="516" max="516" width="14.85546875" style="42" customWidth="1"/>
    <col min="517" max="768" width="9.140625" style="42"/>
    <col min="769" max="769" width="23.42578125" style="42" customWidth="1"/>
    <col min="770" max="770" width="35.140625" style="42" customWidth="1"/>
    <col min="771" max="771" width="23.42578125" style="42" customWidth="1"/>
    <col min="772" max="772" width="14.85546875" style="42" customWidth="1"/>
    <col min="773" max="1024" width="9.140625" style="42"/>
    <col min="1025" max="1025" width="23.42578125" style="42" customWidth="1"/>
    <col min="1026" max="1026" width="35.140625" style="42" customWidth="1"/>
    <col min="1027" max="1027" width="23.42578125" style="42" customWidth="1"/>
    <col min="1028" max="1028" width="14.85546875" style="42" customWidth="1"/>
    <col min="1029" max="1280" width="9.140625" style="42"/>
    <col min="1281" max="1281" width="23.42578125" style="42" customWidth="1"/>
    <col min="1282" max="1282" width="35.140625" style="42" customWidth="1"/>
    <col min="1283" max="1283" width="23.42578125" style="42" customWidth="1"/>
    <col min="1284" max="1284" width="14.85546875" style="42" customWidth="1"/>
    <col min="1285" max="1536" width="9.140625" style="42"/>
    <col min="1537" max="1537" width="23.42578125" style="42" customWidth="1"/>
    <col min="1538" max="1538" width="35.140625" style="42" customWidth="1"/>
    <col min="1539" max="1539" width="23.42578125" style="42" customWidth="1"/>
    <col min="1540" max="1540" width="14.85546875" style="42" customWidth="1"/>
    <col min="1541" max="1792" width="9.140625" style="42"/>
    <col min="1793" max="1793" width="23.42578125" style="42" customWidth="1"/>
    <col min="1794" max="1794" width="35.140625" style="42" customWidth="1"/>
    <col min="1795" max="1795" width="23.42578125" style="42" customWidth="1"/>
    <col min="1796" max="1796" width="14.85546875" style="42" customWidth="1"/>
    <col min="1797" max="2048" width="9.140625" style="42"/>
    <col min="2049" max="2049" width="23.42578125" style="42" customWidth="1"/>
    <col min="2050" max="2050" width="35.140625" style="42" customWidth="1"/>
    <col min="2051" max="2051" width="23.42578125" style="42" customWidth="1"/>
    <col min="2052" max="2052" width="14.85546875" style="42" customWidth="1"/>
    <col min="2053" max="2304" width="9.140625" style="42"/>
    <col min="2305" max="2305" width="23.42578125" style="42" customWidth="1"/>
    <col min="2306" max="2306" width="35.140625" style="42" customWidth="1"/>
    <col min="2307" max="2307" width="23.42578125" style="42" customWidth="1"/>
    <col min="2308" max="2308" width="14.85546875" style="42" customWidth="1"/>
    <col min="2309" max="2560" width="9.140625" style="42"/>
    <col min="2561" max="2561" width="23.42578125" style="42" customWidth="1"/>
    <col min="2562" max="2562" width="35.140625" style="42" customWidth="1"/>
    <col min="2563" max="2563" width="23.42578125" style="42" customWidth="1"/>
    <col min="2564" max="2564" width="14.85546875" style="42" customWidth="1"/>
    <col min="2565" max="2816" width="9.140625" style="42"/>
    <col min="2817" max="2817" width="23.42578125" style="42" customWidth="1"/>
    <col min="2818" max="2818" width="35.140625" style="42" customWidth="1"/>
    <col min="2819" max="2819" width="23.42578125" style="42" customWidth="1"/>
    <col min="2820" max="2820" width="14.85546875" style="42" customWidth="1"/>
    <col min="2821" max="3072" width="9.140625" style="42"/>
    <col min="3073" max="3073" width="23.42578125" style="42" customWidth="1"/>
    <col min="3074" max="3074" width="35.140625" style="42" customWidth="1"/>
    <col min="3075" max="3075" width="23.42578125" style="42" customWidth="1"/>
    <col min="3076" max="3076" width="14.85546875" style="42" customWidth="1"/>
    <col min="3077" max="3328" width="9.140625" style="42"/>
    <col min="3329" max="3329" width="23.42578125" style="42" customWidth="1"/>
    <col min="3330" max="3330" width="35.140625" style="42" customWidth="1"/>
    <col min="3331" max="3331" width="23.42578125" style="42" customWidth="1"/>
    <col min="3332" max="3332" width="14.85546875" style="42" customWidth="1"/>
    <col min="3333" max="3584" width="9.140625" style="42"/>
    <col min="3585" max="3585" width="23.42578125" style="42" customWidth="1"/>
    <col min="3586" max="3586" width="35.140625" style="42" customWidth="1"/>
    <col min="3587" max="3587" width="23.42578125" style="42" customWidth="1"/>
    <col min="3588" max="3588" width="14.85546875" style="42" customWidth="1"/>
    <col min="3589" max="3840" width="9.140625" style="42"/>
    <col min="3841" max="3841" width="23.42578125" style="42" customWidth="1"/>
    <col min="3842" max="3842" width="35.140625" style="42" customWidth="1"/>
    <col min="3843" max="3843" width="23.42578125" style="42" customWidth="1"/>
    <col min="3844" max="3844" width="14.85546875" style="42" customWidth="1"/>
    <col min="3845" max="4096" width="9.140625" style="42"/>
    <col min="4097" max="4097" width="23.42578125" style="42" customWidth="1"/>
    <col min="4098" max="4098" width="35.140625" style="42" customWidth="1"/>
    <col min="4099" max="4099" width="23.42578125" style="42" customWidth="1"/>
    <col min="4100" max="4100" width="14.85546875" style="42" customWidth="1"/>
    <col min="4101" max="4352" width="9.140625" style="42"/>
    <col min="4353" max="4353" width="23.42578125" style="42" customWidth="1"/>
    <col min="4354" max="4354" width="35.140625" style="42" customWidth="1"/>
    <col min="4355" max="4355" width="23.42578125" style="42" customWidth="1"/>
    <col min="4356" max="4356" width="14.85546875" style="42" customWidth="1"/>
    <col min="4357" max="4608" width="9.140625" style="42"/>
    <col min="4609" max="4609" width="23.42578125" style="42" customWidth="1"/>
    <col min="4610" max="4610" width="35.140625" style="42" customWidth="1"/>
    <col min="4611" max="4611" width="23.42578125" style="42" customWidth="1"/>
    <col min="4612" max="4612" width="14.85546875" style="42" customWidth="1"/>
    <col min="4613" max="4864" width="9.140625" style="42"/>
    <col min="4865" max="4865" width="23.42578125" style="42" customWidth="1"/>
    <col min="4866" max="4866" width="35.140625" style="42" customWidth="1"/>
    <col min="4867" max="4867" width="23.42578125" style="42" customWidth="1"/>
    <col min="4868" max="4868" width="14.85546875" style="42" customWidth="1"/>
    <col min="4869" max="5120" width="9.140625" style="42"/>
    <col min="5121" max="5121" width="23.42578125" style="42" customWidth="1"/>
    <col min="5122" max="5122" width="35.140625" style="42" customWidth="1"/>
    <col min="5123" max="5123" width="23.42578125" style="42" customWidth="1"/>
    <col min="5124" max="5124" width="14.85546875" style="42" customWidth="1"/>
    <col min="5125" max="5376" width="9.140625" style="42"/>
    <col min="5377" max="5377" width="23.42578125" style="42" customWidth="1"/>
    <col min="5378" max="5378" width="35.140625" style="42" customWidth="1"/>
    <col min="5379" max="5379" width="23.42578125" style="42" customWidth="1"/>
    <col min="5380" max="5380" width="14.85546875" style="42" customWidth="1"/>
    <col min="5381" max="5632" width="9.140625" style="42"/>
    <col min="5633" max="5633" width="23.42578125" style="42" customWidth="1"/>
    <col min="5634" max="5634" width="35.140625" style="42" customWidth="1"/>
    <col min="5635" max="5635" width="23.42578125" style="42" customWidth="1"/>
    <col min="5636" max="5636" width="14.85546875" style="42" customWidth="1"/>
    <col min="5637" max="5888" width="9.140625" style="42"/>
    <col min="5889" max="5889" width="23.42578125" style="42" customWidth="1"/>
    <col min="5890" max="5890" width="35.140625" style="42" customWidth="1"/>
    <col min="5891" max="5891" width="23.42578125" style="42" customWidth="1"/>
    <col min="5892" max="5892" width="14.85546875" style="42" customWidth="1"/>
    <col min="5893" max="6144" width="9.140625" style="42"/>
    <col min="6145" max="6145" width="23.42578125" style="42" customWidth="1"/>
    <col min="6146" max="6146" width="35.140625" style="42" customWidth="1"/>
    <col min="6147" max="6147" width="23.42578125" style="42" customWidth="1"/>
    <col min="6148" max="6148" width="14.85546875" style="42" customWidth="1"/>
    <col min="6149" max="6400" width="9.140625" style="42"/>
    <col min="6401" max="6401" width="23.42578125" style="42" customWidth="1"/>
    <col min="6402" max="6402" width="35.140625" style="42" customWidth="1"/>
    <col min="6403" max="6403" width="23.42578125" style="42" customWidth="1"/>
    <col min="6404" max="6404" width="14.85546875" style="42" customWidth="1"/>
    <col min="6405" max="6656" width="9.140625" style="42"/>
    <col min="6657" max="6657" width="23.42578125" style="42" customWidth="1"/>
    <col min="6658" max="6658" width="35.140625" style="42" customWidth="1"/>
    <col min="6659" max="6659" width="23.42578125" style="42" customWidth="1"/>
    <col min="6660" max="6660" width="14.85546875" style="42" customWidth="1"/>
    <col min="6661" max="6912" width="9.140625" style="42"/>
    <col min="6913" max="6913" width="23.42578125" style="42" customWidth="1"/>
    <col min="6914" max="6914" width="35.140625" style="42" customWidth="1"/>
    <col min="6915" max="6915" width="23.42578125" style="42" customWidth="1"/>
    <col min="6916" max="6916" width="14.85546875" style="42" customWidth="1"/>
    <col min="6917" max="7168" width="9.140625" style="42"/>
    <col min="7169" max="7169" width="23.42578125" style="42" customWidth="1"/>
    <col min="7170" max="7170" width="35.140625" style="42" customWidth="1"/>
    <col min="7171" max="7171" width="23.42578125" style="42" customWidth="1"/>
    <col min="7172" max="7172" width="14.85546875" style="42" customWidth="1"/>
    <col min="7173" max="7424" width="9.140625" style="42"/>
    <col min="7425" max="7425" width="23.42578125" style="42" customWidth="1"/>
    <col min="7426" max="7426" width="35.140625" style="42" customWidth="1"/>
    <col min="7427" max="7427" width="23.42578125" style="42" customWidth="1"/>
    <col min="7428" max="7428" width="14.85546875" style="42" customWidth="1"/>
    <col min="7429" max="7680" width="9.140625" style="42"/>
    <col min="7681" max="7681" width="23.42578125" style="42" customWidth="1"/>
    <col min="7682" max="7682" width="35.140625" style="42" customWidth="1"/>
    <col min="7683" max="7683" width="23.42578125" style="42" customWidth="1"/>
    <col min="7684" max="7684" width="14.85546875" style="42" customWidth="1"/>
    <col min="7685" max="7936" width="9.140625" style="42"/>
    <col min="7937" max="7937" width="23.42578125" style="42" customWidth="1"/>
    <col min="7938" max="7938" width="35.140625" style="42" customWidth="1"/>
    <col min="7939" max="7939" width="23.42578125" style="42" customWidth="1"/>
    <col min="7940" max="7940" width="14.85546875" style="42" customWidth="1"/>
    <col min="7941" max="8192" width="9.140625" style="42"/>
    <col min="8193" max="8193" width="23.42578125" style="42" customWidth="1"/>
    <col min="8194" max="8194" width="35.140625" style="42" customWidth="1"/>
    <col min="8195" max="8195" width="23.42578125" style="42" customWidth="1"/>
    <col min="8196" max="8196" width="14.85546875" style="42" customWidth="1"/>
    <col min="8197" max="8448" width="9.140625" style="42"/>
    <col min="8449" max="8449" width="23.42578125" style="42" customWidth="1"/>
    <col min="8450" max="8450" width="35.140625" style="42" customWidth="1"/>
    <col min="8451" max="8451" width="23.42578125" style="42" customWidth="1"/>
    <col min="8452" max="8452" width="14.85546875" style="42" customWidth="1"/>
    <col min="8453" max="8704" width="9.140625" style="42"/>
    <col min="8705" max="8705" width="23.42578125" style="42" customWidth="1"/>
    <col min="8706" max="8706" width="35.140625" style="42" customWidth="1"/>
    <col min="8707" max="8707" width="23.42578125" style="42" customWidth="1"/>
    <col min="8708" max="8708" width="14.85546875" style="42" customWidth="1"/>
    <col min="8709" max="8960" width="9.140625" style="42"/>
    <col min="8961" max="8961" width="23.42578125" style="42" customWidth="1"/>
    <col min="8962" max="8962" width="35.140625" style="42" customWidth="1"/>
    <col min="8963" max="8963" width="23.42578125" style="42" customWidth="1"/>
    <col min="8964" max="8964" width="14.85546875" style="42" customWidth="1"/>
    <col min="8965" max="9216" width="9.140625" style="42"/>
    <col min="9217" max="9217" width="23.42578125" style="42" customWidth="1"/>
    <col min="9218" max="9218" width="35.140625" style="42" customWidth="1"/>
    <col min="9219" max="9219" width="23.42578125" style="42" customWidth="1"/>
    <col min="9220" max="9220" width="14.85546875" style="42" customWidth="1"/>
    <col min="9221" max="9472" width="9.140625" style="42"/>
    <col min="9473" max="9473" width="23.42578125" style="42" customWidth="1"/>
    <col min="9474" max="9474" width="35.140625" style="42" customWidth="1"/>
    <col min="9475" max="9475" width="23.42578125" style="42" customWidth="1"/>
    <col min="9476" max="9476" width="14.85546875" style="42" customWidth="1"/>
    <col min="9477" max="9728" width="9.140625" style="42"/>
    <col min="9729" max="9729" width="23.42578125" style="42" customWidth="1"/>
    <col min="9730" max="9730" width="35.140625" style="42" customWidth="1"/>
    <col min="9731" max="9731" width="23.42578125" style="42" customWidth="1"/>
    <col min="9732" max="9732" width="14.85546875" style="42" customWidth="1"/>
    <col min="9733" max="9984" width="9.140625" style="42"/>
    <col min="9985" max="9985" width="23.42578125" style="42" customWidth="1"/>
    <col min="9986" max="9986" width="35.140625" style="42" customWidth="1"/>
    <col min="9987" max="9987" width="23.42578125" style="42" customWidth="1"/>
    <col min="9988" max="9988" width="14.85546875" style="42" customWidth="1"/>
    <col min="9989" max="10240" width="9.140625" style="42"/>
    <col min="10241" max="10241" width="23.42578125" style="42" customWidth="1"/>
    <col min="10242" max="10242" width="35.140625" style="42" customWidth="1"/>
    <col min="10243" max="10243" width="23.42578125" style="42" customWidth="1"/>
    <col min="10244" max="10244" width="14.85546875" style="42" customWidth="1"/>
    <col min="10245" max="10496" width="9.140625" style="42"/>
    <col min="10497" max="10497" width="23.42578125" style="42" customWidth="1"/>
    <col min="10498" max="10498" width="35.140625" style="42" customWidth="1"/>
    <col min="10499" max="10499" width="23.42578125" style="42" customWidth="1"/>
    <col min="10500" max="10500" width="14.85546875" style="42" customWidth="1"/>
    <col min="10501" max="10752" width="9.140625" style="42"/>
    <col min="10753" max="10753" width="23.42578125" style="42" customWidth="1"/>
    <col min="10754" max="10754" width="35.140625" style="42" customWidth="1"/>
    <col min="10755" max="10755" width="23.42578125" style="42" customWidth="1"/>
    <col min="10756" max="10756" width="14.85546875" style="42" customWidth="1"/>
    <col min="10757" max="11008" width="9.140625" style="42"/>
    <col min="11009" max="11009" width="23.42578125" style="42" customWidth="1"/>
    <col min="11010" max="11010" width="35.140625" style="42" customWidth="1"/>
    <col min="11011" max="11011" width="23.42578125" style="42" customWidth="1"/>
    <col min="11012" max="11012" width="14.85546875" style="42" customWidth="1"/>
    <col min="11013" max="11264" width="9.140625" style="42"/>
    <col min="11265" max="11265" width="23.42578125" style="42" customWidth="1"/>
    <col min="11266" max="11266" width="35.140625" style="42" customWidth="1"/>
    <col min="11267" max="11267" width="23.42578125" style="42" customWidth="1"/>
    <col min="11268" max="11268" width="14.85546875" style="42" customWidth="1"/>
    <col min="11269" max="11520" width="9.140625" style="42"/>
    <col min="11521" max="11521" width="23.42578125" style="42" customWidth="1"/>
    <col min="11522" max="11522" width="35.140625" style="42" customWidth="1"/>
    <col min="11523" max="11523" width="23.42578125" style="42" customWidth="1"/>
    <col min="11524" max="11524" width="14.85546875" style="42" customWidth="1"/>
    <col min="11525" max="11776" width="9.140625" style="42"/>
    <col min="11777" max="11777" width="23.42578125" style="42" customWidth="1"/>
    <col min="11778" max="11778" width="35.140625" style="42" customWidth="1"/>
    <col min="11779" max="11779" width="23.42578125" style="42" customWidth="1"/>
    <col min="11780" max="11780" width="14.85546875" style="42" customWidth="1"/>
    <col min="11781" max="12032" width="9.140625" style="42"/>
    <col min="12033" max="12033" width="23.42578125" style="42" customWidth="1"/>
    <col min="12034" max="12034" width="35.140625" style="42" customWidth="1"/>
    <col min="12035" max="12035" width="23.42578125" style="42" customWidth="1"/>
    <col min="12036" max="12036" width="14.85546875" style="42" customWidth="1"/>
    <col min="12037" max="12288" width="9.140625" style="42"/>
    <col min="12289" max="12289" width="23.42578125" style="42" customWidth="1"/>
    <col min="12290" max="12290" width="35.140625" style="42" customWidth="1"/>
    <col min="12291" max="12291" width="23.42578125" style="42" customWidth="1"/>
    <col min="12292" max="12292" width="14.85546875" style="42" customWidth="1"/>
    <col min="12293" max="12544" width="9.140625" style="42"/>
    <col min="12545" max="12545" width="23.42578125" style="42" customWidth="1"/>
    <col min="12546" max="12546" width="35.140625" style="42" customWidth="1"/>
    <col min="12547" max="12547" width="23.42578125" style="42" customWidth="1"/>
    <col min="12548" max="12548" width="14.85546875" style="42" customWidth="1"/>
    <col min="12549" max="12800" width="9.140625" style="42"/>
    <col min="12801" max="12801" width="23.42578125" style="42" customWidth="1"/>
    <col min="12802" max="12802" width="35.140625" style="42" customWidth="1"/>
    <col min="12803" max="12803" width="23.42578125" style="42" customWidth="1"/>
    <col min="12804" max="12804" width="14.85546875" style="42" customWidth="1"/>
    <col min="12805" max="13056" width="9.140625" style="42"/>
    <col min="13057" max="13057" width="23.42578125" style="42" customWidth="1"/>
    <col min="13058" max="13058" width="35.140625" style="42" customWidth="1"/>
    <col min="13059" max="13059" width="23.42578125" style="42" customWidth="1"/>
    <col min="13060" max="13060" width="14.85546875" style="42" customWidth="1"/>
    <col min="13061" max="13312" width="9.140625" style="42"/>
    <col min="13313" max="13313" width="23.42578125" style="42" customWidth="1"/>
    <col min="13314" max="13314" width="35.140625" style="42" customWidth="1"/>
    <col min="13315" max="13315" width="23.42578125" style="42" customWidth="1"/>
    <col min="13316" max="13316" width="14.85546875" style="42" customWidth="1"/>
    <col min="13317" max="13568" width="9.140625" style="42"/>
    <col min="13569" max="13569" width="23.42578125" style="42" customWidth="1"/>
    <col min="13570" max="13570" width="35.140625" style="42" customWidth="1"/>
    <col min="13571" max="13571" width="23.42578125" style="42" customWidth="1"/>
    <col min="13572" max="13572" width="14.85546875" style="42" customWidth="1"/>
    <col min="13573" max="13824" width="9.140625" style="42"/>
    <col min="13825" max="13825" width="23.42578125" style="42" customWidth="1"/>
    <col min="13826" max="13826" width="35.140625" style="42" customWidth="1"/>
    <col min="13827" max="13827" width="23.42578125" style="42" customWidth="1"/>
    <col min="13828" max="13828" width="14.85546875" style="42" customWidth="1"/>
    <col min="13829" max="14080" width="9.140625" style="42"/>
    <col min="14081" max="14081" width="23.42578125" style="42" customWidth="1"/>
    <col min="14082" max="14082" width="35.140625" style="42" customWidth="1"/>
    <col min="14083" max="14083" width="23.42578125" style="42" customWidth="1"/>
    <col min="14084" max="14084" width="14.85546875" style="42" customWidth="1"/>
    <col min="14085" max="14336" width="9.140625" style="42"/>
    <col min="14337" max="14337" width="23.42578125" style="42" customWidth="1"/>
    <col min="14338" max="14338" width="35.140625" style="42" customWidth="1"/>
    <col min="14339" max="14339" width="23.42578125" style="42" customWidth="1"/>
    <col min="14340" max="14340" width="14.85546875" style="42" customWidth="1"/>
    <col min="14341" max="14592" width="9.140625" style="42"/>
    <col min="14593" max="14593" width="23.42578125" style="42" customWidth="1"/>
    <col min="14594" max="14594" width="35.140625" style="42" customWidth="1"/>
    <col min="14595" max="14595" width="23.42578125" style="42" customWidth="1"/>
    <col min="14596" max="14596" width="14.85546875" style="42" customWidth="1"/>
    <col min="14597" max="14848" width="9.140625" style="42"/>
    <col min="14849" max="14849" width="23.42578125" style="42" customWidth="1"/>
    <col min="14850" max="14850" width="35.140625" style="42" customWidth="1"/>
    <col min="14851" max="14851" width="23.42578125" style="42" customWidth="1"/>
    <col min="14852" max="14852" width="14.85546875" style="42" customWidth="1"/>
    <col min="14853" max="15104" width="9.140625" style="42"/>
    <col min="15105" max="15105" width="23.42578125" style="42" customWidth="1"/>
    <col min="15106" max="15106" width="35.140625" style="42" customWidth="1"/>
    <col min="15107" max="15107" width="23.42578125" style="42" customWidth="1"/>
    <col min="15108" max="15108" width="14.85546875" style="42" customWidth="1"/>
    <col min="15109" max="15360" width="9.140625" style="42"/>
    <col min="15361" max="15361" width="23.42578125" style="42" customWidth="1"/>
    <col min="15362" max="15362" width="35.140625" style="42" customWidth="1"/>
    <col min="15363" max="15363" width="23.42578125" style="42" customWidth="1"/>
    <col min="15364" max="15364" width="14.85546875" style="42" customWidth="1"/>
    <col min="15365" max="15616" width="9.140625" style="42"/>
    <col min="15617" max="15617" width="23.42578125" style="42" customWidth="1"/>
    <col min="15618" max="15618" width="35.140625" style="42" customWidth="1"/>
    <col min="15619" max="15619" width="23.42578125" style="42" customWidth="1"/>
    <col min="15620" max="15620" width="14.85546875" style="42" customWidth="1"/>
    <col min="15621" max="15872" width="9.140625" style="42"/>
    <col min="15873" max="15873" width="23.42578125" style="42" customWidth="1"/>
    <col min="15874" max="15874" width="35.140625" style="42" customWidth="1"/>
    <col min="15875" max="15875" width="23.42578125" style="42" customWidth="1"/>
    <col min="15876" max="15876" width="14.85546875" style="42" customWidth="1"/>
    <col min="15877" max="16128" width="9.140625" style="42"/>
    <col min="16129" max="16129" width="23.42578125" style="42" customWidth="1"/>
    <col min="16130" max="16130" width="35.140625" style="42" customWidth="1"/>
    <col min="16131" max="16131" width="23.42578125" style="42" customWidth="1"/>
    <col min="16132" max="16132" width="14.85546875" style="42" customWidth="1"/>
    <col min="16133" max="16384" width="9.140625" style="42"/>
  </cols>
  <sheetData>
    <row r="1" spans="1:21" ht="15.75" x14ac:dyDescent="0.25">
      <c r="A1" s="41" t="s">
        <v>24</v>
      </c>
    </row>
    <row r="3" spans="1:21" ht="15.75" x14ac:dyDescent="0.25">
      <c r="A3" s="41" t="s">
        <v>25</v>
      </c>
      <c r="B3" s="41" t="s">
        <v>26</v>
      </c>
    </row>
    <row r="5" spans="1:21" ht="15.75" x14ac:dyDescent="0.25">
      <c r="A5" s="41" t="s">
        <v>27</v>
      </c>
      <c r="B5" s="41" t="s">
        <v>28</v>
      </c>
    </row>
    <row r="7" spans="1:21" ht="15.75" x14ac:dyDescent="0.25">
      <c r="A7" s="41" t="s">
        <v>29</v>
      </c>
      <c r="B7" s="41" t="s">
        <v>50</v>
      </c>
    </row>
    <row r="8" spans="1:21" x14ac:dyDescent="0.2">
      <c r="C8" s="43" t="s">
        <v>51</v>
      </c>
      <c r="G8" s="43">
        <v>20082</v>
      </c>
      <c r="H8" s="43">
        <v>251</v>
      </c>
      <c r="I8" s="43">
        <v>2683.62</v>
      </c>
      <c r="J8" s="43">
        <v>19831</v>
      </c>
      <c r="K8" s="43">
        <v>304</v>
      </c>
      <c r="L8" s="43">
        <v>144</v>
      </c>
      <c r="M8" s="43">
        <v>50537.35</v>
      </c>
      <c r="N8" s="43">
        <v>232617.55</v>
      </c>
      <c r="O8" s="43">
        <v>24948.2</v>
      </c>
      <c r="P8" s="43">
        <v>42939.345000000001</v>
      </c>
      <c r="Q8" s="43">
        <v>11630.85</v>
      </c>
      <c r="R8" s="43">
        <v>0</v>
      </c>
      <c r="S8" s="43">
        <v>0</v>
      </c>
      <c r="T8" s="43">
        <v>0</v>
      </c>
      <c r="U8" s="43">
        <v>153099.155</v>
      </c>
    </row>
    <row r="10" spans="1:21" x14ac:dyDescent="0.2">
      <c r="A10" s="44" t="s">
        <v>52</v>
      </c>
      <c r="B10" s="44" t="s">
        <v>53</v>
      </c>
      <c r="C10" s="44" t="s">
        <v>54</v>
      </c>
      <c r="D10" s="44" t="s">
        <v>55</v>
      </c>
      <c r="E10" s="44" t="s">
        <v>56</v>
      </c>
      <c r="F10" s="44" t="s">
        <v>57</v>
      </c>
      <c r="G10" s="44" t="s">
        <v>32</v>
      </c>
      <c r="H10" s="44" t="s">
        <v>33</v>
      </c>
      <c r="I10" s="44" t="s">
        <v>34</v>
      </c>
      <c r="J10" s="44" t="s">
        <v>35</v>
      </c>
      <c r="K10" s="44" t="s">
        <v>36</v>
      </c>
      <c r="L10" s="44" t="s">
        <v>37</v>
      </c>
      <c r="M10" s="44" t="s">
        <v>38</v>
      </c>
      <c r="N10" s="44" t="s">
        <v>39</v>
      </c>
      <c r="O10" s="44" t="s">
        <v>40</v>
      </c>
      <c r="P10" s="44" t="s">
        <v>41</v>
      </c>
      <c r="Q10" s="44" t="s">
        <v>42</v>
      </c>
      <c r="R10" s="44" t="s">
        <v>43</v>
      </c>
      <c r="S10" s="44" t="s">
        <v>44</v>
      </c>
      <c r="T10" s="44" t="s">
        <v>45</v>
      </c>
      <c r="U10" s="44" t="s">
        <v>46</v>
      </c>
    </row>
    <row r="11" spans="1:21" x14ac:dyDescent="0.2">
      <c r="A11" s="43" t="s">
        <v>58</v>
      </c>
      <c r="B11" s="43" t="s">
        <v>59</v>
      </c>
      <c r="C11" s="43" t="s">
        <v>60</v>
      </c>
      <c r="D11" s="43" t="s">
        <v>61</v>
      </c>
      <c r="E11" s="43">
        <v>15.5</v>
      </c>
      <c r="F11" s="43">
        <v>12.79</v>
      </c>
      <c r="G11" s="43">
        <v>0</v>
      </c>
      <c r="H11" s="43">
        <v>1</v>
      </c>
      <c r="I11" s="43">
        <v>12.79</v>
      </c>
      <c r="J11" s="43">
        <v>-1</v>
      </c>
      <c r="K11" s="43">
        <v>0</v>
      </c>
      <c r="L11" s="43">
        <v>3</v>
      </c>
      <c r="M11" s="43">
        <v>0</v>
      </c>
      <c r="N11" s="43">
        <v>-12.79</v>
      </c>
      <c r="O11" s="43">
        <v>0</v>
      </c>
      <c r="P11" s="43">
        <v>0</v>
      </c>
      <c r="Q11" s="43">
        <v>-0.64</v>
      </c>
      <c r="R11" s="43">
        <v>0</v>
      </c>
      <c r="S11" s="43">
        <v>0</v>
      </c>
      <c r="T11" s="43">
        <v>0</v>
      </c>
      <c r="U11" s="43">
        <v>-12.15</v>
      </c>
    </row>
    <row r="12" spans="1:21" x14ac:dyDescent="0.2">
      <c r="A12" s="43" t="s">
        <v>58</v>
      </c>
      <c r="B12" s="43" t="s">
        <v>59</v>
      </c>
      <c r="C12" s="43" t="s">
        <v>60</v>
      </c>
      <c r="D12" s="43" t="s">
        <v>61</v>
      </c>
      <c r="E12" s="43">
        <v>15.5</v>
      </c>
      <c r="F12" s="43">
        <v>15.5</v>
      </c>
      <c r="G12" s="43">
        <v>66</v>
      </c>
      <c r="H12" s="43">
        <v>2</v>
      </c>
      <c r="I12" s="43">
        <v>25.72</v>
      </c>
      <c r="J12" s="43">
        <v>64</v>
      </c>
      <c r="K12" s="43">
        <v>0</v>
      </c>
      <c r="L12" s="43">
        <v>0</v>
      </c>
      <c r="M12" s="43">
        <v>170.92</v>
      </c>
      <c r="N12" s="43">
        <v>821.08</v>
      </c>
      <c r="O12" s="43">
        <v>86.29</v>
      </c>
      <c r="P12" s="43">
        <v>153.44999999999999</v>
      </c>
      <c r="Q12" s="43">
        <v>41.05</v>
      </c>
      <c r="R12" s="43">
        <v>0</v>
      </c>
      <c r="S12" s="43">
        <v>0</v>
      </c>
      <c r="T12" s="43">
        <v>0</v>
      </c>
      <c r="U12" s="43">
        <v>540.29</v>
      </c>
    </row>
    <row r="13" spans="1:21" x14ac:dyDescent="0.2">
      <c r="A13" s="43" t="s">
        <v>58</v>
      </c>
      <c r="B13" s="43" t="s">
        <v>62</v>
      </c>
      <c r="C13" s="43" t="s">
        <v>63</v>
      </c>
      <c r="D13" s="43" t="s">
        <v>64</v>
      </c>
      <c r="E13" s="43">
        <v>25</v>
      </c>
      <c r="F13" s="43">
        <v>20.63</v>
      </c>
      <c r="G13" s="43">
        <v>0</v>
      </c>
      <c r="H13" s="43">
        <v>1</v>
      </c>
      <c r="I13" s="43">
        <v>20.63</v>
      </c>
      <c r="J13" s="43">
        <v>-1</v>
      </c>
      <c r="K13" s="43">
        <v>0</v>
      </c>
      <c r="L13" s="43">
        <v>1</v>
      </c>
      <c r="M13" s="43">
        <v>0</v>
      </c>
      <c r="N13" s="43">
        <v>-20.63</v>
      </c>
      <c r="O13" s="43">
        <v>0</v>
      </c>
      <c r="P13" s="43">
        <v>0</v>
      </c>
      <c r="Q13" s="43">
        <v>-1.03</v>
      </c>
      <c r="R13" s="43">
        <v>0</v>
      </c>
      <c r="S13" s="43">
        <v>0</v>
      </c>
      <c r="T13" s="43">
        <v>0</v>
      </c>
      <c r="U13" s="43">
        <v>-19.600000000000001</v>
      </c>
    </row>
    <row r="14" spans="1:21" x14ac:dyDescent="0.2">
      <c r="A14" s="43" t="s">
        <v>58</v>
      </c>
      <c r="B14" s="43" t="s">
        <v>62</v>
      </c>
      <c r="C14" s="43" t="s">
        <v>63</v>
      </c>
      <c r="D14" s="43" t="s">
        <v>64</v>
      </c>
      <c r="E14" s="43">
        <v>25</v>
      </c>
      <c r="F14" s="43">
        <v>25</v>
      </c>
      <c r="G14" s="43">
        <v>34</v>
      </c>
      <c r="H14" s="43">
        <v>0</v>
      </c>
      <c r="I14" s="43">
        <v>0</v>
      </c>
      <c r="J14" s="43">
        <v>34</v>
      </c>
      <c r="K14" s="43">
        <v>0</v>
      </c>
      <c r="L14" s="43">
        <v>0</v>
      </c>
      <c r="M14" s="43">
        <v>63.77</v>
      </c>
      <c r="N14" s="43">
        <v>786.23</v>
      </c>
      <c r="O14" s="43">
        <v>72.73</v>
      </c>
      <c r="P14" s="43">
        <v>127.5</v>
      </c>
      <c r="Q14" s="43">
        <v>39.31</v>
      </c>
      <c r="R14" s="43">
        <v>0</v>
      </c>
      <c r="S14" s="43">
        <v>0</v>
      </c>
      <c r="T14" s="43">
        <v>0</v>
      </c>
      <c r="U14" s="43">
        <v>546.69000000000005</v>
      </c>
    </row>
    <row r="15" spans="1:21" x14ac:dyDescent="0.2">
      <c r="A15" s="43" t="s">
        <v>65</v>
      </c>
      <c r="B15" s="43" t="s">
        <v>66</v>
      </c>
      <c r="C15" s="43" t="s">
        <v>67</v>
      </c>
      <c r="D15" s="43" t="s">
        <v>61</v>
      </c>
      <c r="E15" s="43">
        <v>12.25</v>
      </c>
      <c r="F15" s="43">
        <v>10.33</v>
      </c>
      <c r="G15" s="43">
        <v>0</v>
      </c>
      <c r="H15" s="43">
        <v>1</v>
      </c>
      <c r="I15" s="43">
        <v>10.33</v>
      </c>
      <c r="J15" s="43">
        <v>-1</v>
      </c>
      <c r="K15" s="43">
        <v>39</v>
      </c>
      <c r="L15" s="43">
        <v>-75</v>
      </c>
      <c r="M15" s="43">
        <v>0</v>
      </c>
      <c r="N15" s="43">
        <v>-10.33</v>
      </c>
      <c r="O15" s="43">
        <v>0</v>
      </c>
      <c r="P15" s="43">
        <v>0</v>
      </c>
      <c r="Q15" s="43">
        <v>-0.52</v>
      </c>
      <c r="R15" s="43">
        <v>0</v>
      </c>
      <c r="S15" s="43">
        <v>0</v>
      </c>
      <c r="T15" s="43">
        <v>0</v>
      </c>
      <c r="U15" s="43">
        <v>-9.81</v>
      </c>
    </row>
    <row r="16" spans="1:21" x14ac:dyDescent="0.2">
      <c r="A16" s="43" t="s">
        <v>65</v>
      </c>
      <c r="B16" s="43" t="s">
        <v>66</v>
      </c>
      <c r="C16" s="43" t="s">
        <v>67</v>
      </c>
      <c r="D16" s="43" t="s">
        <v>61</v>
      </c>
      <c r="E16" s="43">
        <v>12.25</v>
      </c>
      <c r="F16" s="43">
        <v>10.45</v>
      </c>
      <c r="G16" s="43">
        <v>0</v>
      </c>
      <c r="H16" s="43">
        <v>3</v>
      </c>
      <c r="I16" s="43">
        <v>31.35</v>
      </c>
      <c r="J16" s="43">
        <v>-3</v>
      </c>
      <c r="K16" s="43">
        <v>0</v>
      </c>
      <c r="L16" s="43">
        <v>0</v>
      </c>
      <c r="M16" s="43">
        <v>0</v>
      </c>
      <c r="N16" s="43">
        <v>-31.35</v>
      </c>
      <c r="O16" s="43">
        <v>0</v>
      </c>
      <c r="P16" s="43">
        <v>0</v>
      </c>
      <c r="Q16" s="43">
        <v>-1.57</v>
      </c>
      <c r="R16" s="43">
        <v>0</v>
      </c>
      <c r="S16" s="43">
        <v>0</v>
      </c>
      <c r="T16" s="43">
        <v>0</v>
      </c>
      <c r="U16" s="43">
        <v>-29.78</v>
      </c>
    </row>
    <row r="17" spans="1:21" x14ac:dyDescent="0.2">
      <c r="A17" s="43" t="s">
        <v>65</v>
      </c>
      <c r="B17" s="43" t="s">
        <v>66</v>
      </c>
      <c r="C17" s="43" t="s">
        <v>67</v>
      </c>
      <c r="D17" s="43" t="s">
        <v>61</v>
      </c>
      <c r="E17" s="43">
        <v>12.25</v>
      </c>
      <c r="F17" s="43">
        <v>10.58</v>
      </c>
      <c r="G17" s="43">
        <v>0</v>
      </c>
      <c r="H17" s="43">
        <v>7</v>
      </c>
      <c r="I17" s="43">
        <v>74.06</v>
      </c>
      <c r="J17" s="43">
        <v>-7</v>
      </c>
      <c r="K17" s="43">
        <v>0</v>
      </c>
      <c r="L17" s="43">
        <v>0</v>
      </c>
      <c r="M17" s="43">
        <v>0</v>
      </c>
      <c r="N17" s="43">
        <v>-74.06</v>
      </c>
      <c r="O17" s="43">
        <v>0</v>
      </c>
      <c r="P17" s="43">
        <v>0</v>
      </c>
      <c r="Q17" s="43">
        <v>-3.7</v>
      </c>
      <c r="R17" s="43">
        <v>0</v>
      </c>
      <c r="S17" s="43">
        <v>0</v>
      </c>
      <c r="T17" s="43">
        <v>0</v>
      </c>
      <c r="U17" s="43">
        <v>-70.36</v>
      </c>
    </row>
    <row r="18" spans="1:21" x14ac:dyDescent="0.2">
      <c r="A18" s="43" t="s">
        <v>65</v>
      </c>
      <c r="B18" s="43" t="s">
        <v>66</v>
      </c>
      <c r="C18" s="43" t="s">
        <v>67</v>
      </c>
      <c r="D18" s="43" t="s">
        <v>61</v>
      </c>
      <c r="E18" s="43">
        <v>12.25</v>
      </c>
      <c r="F18" s="43">
        <v>10.68</v>
      </c>
      <c r="G18" s="43">
        <v>0</v>
      </c>
      <c r="H18" s="43">
        <v>6</v>
      </c>
      <c r="I18" s="43">
        <v>64.08</v>
      </c>
      <c r="J18" s="43">
        <v>-6</v>
      </c>
      <c r="K18" s="43">
        <v>0</v>
      </c>
      <c r="L18" s="43">
        <v>0</v>
      </c>
      <c r="M18" s="43">
        <v>0</v>
      </c>
      <c r="N18" s="43">
        <v>-64.08</v>
      </c>
      <c r="O18" s="43">
        <v>0</v>
      </c>
      <c r="P18" s="43">
        <v>0</v>
      </c>
      <c r="Q18" s="43">
        <v>-3.2</v>
      </c>
      <c r="R18" s="43">
        <v>0</v>
      </c>
      <c r="S18" s="43">
        <v>0</v>
      </c>
      <c r="T18" s="43">
        <v>0</v>
      </c>
      <c r="U18" s="43">
        <v>-60.88</v>
      </c>
    </row>
    <row r="19" spans="1:21" x14ac:dyDescent="0.2">
      <c r="A19" s="43" t="s">
        <v>65</v>
      </c>
      <c r="B19" s="43" t="s">
        <v>66</v>
      </c>
      <c r="C19" s="43" t="s">
        <v>67</v>
      </c>
      <c r="D19" s="43" t="s">
        <v>61</v>
      </c>
      <c r="E19" s="43">
        <v>12.25</v>
      </c>
      <c r="F19" s="43">
        <v>11.31</v>
      </c>
      <c r="G19" s="43">
        <v>0</v>
      </c>
      <c r="H19" s="43">
        <v>2</v>
      </c>
      <c r="I19" s="43">
        <v>22.62</v>
      </c>
      <c r="J19" s="43">
        <v>-2</v>
      </c>
      <c r="K19" s="43">
        <v>0</v>
      </c>
      <c r="L19" s="43">
        <v>0</v>
      </c>
      <c r="M19" s="43">
        <v>0</v>
      </c>
      <c r="N19" s="43">
        <v>-22.62</v>
      </c>
      <c r="O19" s="43">
        <v>0</v>
      </c>
      <c r="P19" s="43">
        <v>0</v>
      </c>
      <c r="Q19" s="43">
        <v>-1.1299999999999999</v>
      </c>
      <c r="R19" s="43">
        <v>0</v>
      </c>
      <c r="S19" s="43">
        <v>0</v>
      </c>
      <c r="T19" s="43">
        <v>0</v>
      </c>
      <c r="U19" s="43">
        <v>-21.49</v>
      </c>
    </row>
    <row r="20" spans="1:21" x14ac:dyDescent="0.2">
      <c r="A20" s="43" t="s">
        <v>65</v>
      </c>
      <c r="B20" s="43" t="s">
        <v>66</v>
      </c>
      <c r="C20" s="43" t="s">
        <v>67</v>
      </c>
      <c r="D20" s="43" t="s">
        <v>61</v>
      </c>
      <c r="E20" s="43">
        <v>12.25</v>
      </c>
      <c r="F20" s="43">
        <v>12.25</v>
      </c>
      <c r="G20" s="43">
        <v>9787</v>
      </c>
      <c r="H20" s="43">
        <v>2</v>
      </c>
      <c r="I20" s="43">
        <v>20.22</v>
      </c>
      <c r="J20" s="43">
        <v>9785</v>
      </c>
      <c r="K20" s="43">
        <v>0</v>
      </c>
      <c r="L20" s="43">
        <v>0</v>
      </c>
      <c r="M20" s="43">
        <v>20776.560000000001</v>
      </c>
      <c r="N20" s="43">
        <v>99089.69</v>
      </c>
      <c r="O20" s="43">
        <v>10580.68</v>
      </c>
      <c r="P20" s="43">
        <v>17983.612499999999</v>
      </c>
      <c r="Q20" s="43">
        <v>4954.4799999999996</v>
      </c>
      <c r="R20" s="43">
        <v>0</v>
      </c>
      <c r="S20" s="43">
        <v>0</v>
      </c>
      <c r="T20" s="43">
        <v>0</v>
      </c>
      <c r="U20" s="43">
        <v>65570.917499999996</v>
      </c>
    </row>
    <row r="21" spans="1:21" x14ac:dyDescent="0.2">
      <c r="A21" s="43" t="s">
        <v>65</v>
      </c>
      <c r="B21" s="43" t="s">
        <v>68</v>
      </c>
      <c r="C21" s="43" t="s">
        <v>69</v>
      </c>
      <c r="D21" s="43" t="s">
        <v>70</v>
      </c>
      <c r="E21" s="43">
        <v>26</v>
      </c>
      <c r="F21" s="43">
        <v>21.45</v>
      </c>
      <c r="G21" s="43">
        <v>0</v>
      </c>
      <c r="H21" s="43">
        <v>4</v>
      </c>
      <c r="I21" s="43">
        <v>85.8</v>
      </c>
      <c r="J21" s="43">
        <v>-4</v>
      </c>
      <c r="K21" s="43">
        <v>0</v>
      </c>
      <c r="L21" s="43">
        <v>-2</v>
      </c>
      <c r="M21" s="43">
        <v>0</v>
      </c>
      <c r="N21" s="43">
        <v>-85.8</v>
      </c>
      <c r="O21" s="43">
        <v>0</v>
      </c>
      <c r="P21" s="43">
        <v>0</v>
      </c>
      <c r="Q21" s="43">
        <v>-4.29</v>
      </c>
      <c r="R21" s="43">
        <v>0</v>
      </c>
      <c r="S21" s="43">
        <v>0</v>
      </c>
      <c r="T21" s="43">
        <v>0</v>
      </c>
      <c r="U21" s="43">
        <v>-81.510000000000005</v>
      </c>
    </row>
    <row r="22" spans="1:21" x14ac:dyDescent="0.2">
      <c r="A22" s="43" t="s">
        <v>65</v>
      </c>
      <c r="B22" s="43" t="s">
        <v>68</v>
      </c>
      <c r="C22" s="43" t="s">
        <v>69</v>
      </c>
      <c r="D22" s="43" t="s">
        <v>70</v>
      </c>
      <c r="E22" s="43">
        <v>26</v>
      </c>
      <c r="F22" s="43">
        <v>23.91</v>
      </c>
      <c r="G22" s="43">
        <v>0</v>
      </c>
      <c r="H22" s="43">
        <v>5</v>
      </c>
      <c r="I22" s="43">
        <v>119.55</v>
      </c>
      <c r="J22" s="43">
        <v>-5</v>
      </c>
      <c r="K22" s="43">
        <v>0</v>
      </c>
      <c r="L22" s="43">
        <v>0</v>
      </c>
      <c r="M22" s="43">
        <v>0</v>
      </c>
      <c r="N22" s="43">
        <v>-119.55</v>
      </c>
      <c r="O22" s="43">
        <v>0</v>
      </c>
      <c r="P22" s="43">
        <v>0</v>
      </c>
      <c r="Q22" s="43">
        <v>-5.98</v>
      </c>
      <c r="R22" s="43">
        <v>0</v>
      </c>
      <c r="S22" s="43">
        <v>0</v>
      </c>
      <c r="T22" s="43">
        <v>0</v>
      </c>
      <c r="U22" s="43">
        <v>-113.57</v>
      </c>
    </row>
    <row r="23" spans="1:21" x14ac:dyDescent="0.2">
      <c r="A23" s="43" t="s">
        <v>65</v>
      </c>
      <c r="B23" s="43" t="s">
        <v>68</v>
      </c>
      <c r="C23" s="43" t="s">
        <v>69</v>
      </c>
      <c r="D23" s="43" t="s">
        <v>70</v>
      </c>
      <c r="E23" s="43">
        <v>26</v>
      </c>
      <c r="F23" s="43">
        <v>26</v>
      </c>
      <c r="G23" s="43">
        <v>820</v>
      </c>
      <c r="H23" s="43">
        <v>0</v>
      </c>
      <c r="I23" s="43">
        <v>0</v>
      </c>
      <c r="J23" s="43">
        <v>820</v>
      </c>
      <c r="K23" s="43">
        <v>0</v>
      </c>
      <c r="L23" s="43">
        <v>0</v>
      </c>
      <c r="M23" s="43">
        <v>3338.27</v>
      </c>
      <c r="N23" s="43">
        <v>17981.73</v>
      </c>
      <c r="O23" s="43">
        <v>1851.09</v>
      </c>
      <c r="P23" s="43">
        <v>3198</v>
      </c>
      <c r="Q23" s="43">
        <v>899.09</v>
      </c>
      <c r="R23" s="43">
        <v>0</v>
      </c>
      <c r="S23" s="43">
        <v>0</v>
      </c>
      <c r="T23" s="43">
        <v>0</v>
      </c>
      <c r="U23" s="43">
        <v>12033.55</v>
      </c>
    </row>
    <row r="24" spans="1:21" x14ac:dyDescent="0.2">
      <c r="A24" s="43" t="s">
        <v>71</v>
      </c>
      <c r="B24" s="43" t="s">
        <v>72</v>
      </c>
      <c r="C24" s="43" t="s">
        <v>73</v>
      </c>
      <c r="D24" s="43" t="s">
        <v>61</v>
      </c>
      <c r="E24" s="43">
        <v>14.55</v>
      </c>
      <c r="F24" s="43">
        <v>14.55</v>
      </c>
      <c r="G24" s="43">
        <v>8145</v>
      </c>
      <c r="H24" s="43">
        <v>2</v>
      </c>
      <c r="I24" s="43">
        <v>22.91</v>
      </c>
      <c r="J24" s="43">
        <v>8143</v>
      </c>
      <c r="K24" s="43">
        <v>247</v>
      </c>
      <c r="L24" s="43">
        <v>2</v>
      </c>
      <c r="M24" s="43">
        <v>22964.959999999999</v>
      </c>
      <c r="N24" s="43">
        <v>95515.69</v>
      </c>
      <c r="O24" s="43">
        <v>10449.5</v>
      </c>
      <c r="P24" s="43">
        <v>17776.462500000001</v>
      </c>
      <c r="Q24" s="43">
        <v>4775.78</v>
      </c>
      <c r="R24" s="43">
        <v>0</v>
      </c>
      <c r="S24" s="43">
        <v>0</v>
      </c>
      <c r="T24" s="43">
        <v>0</v>
      </c>
      <c r="U24" s="43">
        <v>62513.947500000002</v>
      </c>
    </row>
    <row r="25" spans="1:21" x14ac:dyDescent="0.2">
      <c r="A25" s="43" t="s">
        <v>71</v>
      </c>
      <c r="B25" s="43" t="s">
        <v>74</v>
      </c>
      <c r="C25" s="43" t="s">
        <v>75</v>
      </c>
      <c r="D25" s="43" t="s">
        <v>64</v>
      </c>
      <c r="E25" s="43">
        <v>25</v>
      </c>
      <c r="F25" s="43">
        <v>25</v>
      </c>
      <c r="G25" s="43">
        <v>556</v>
      </c>
      <c r="H25" s="43">
        <v>0</v>
      </c>
      <c r="I25" s="43">
        <v>0</v>
      </c>
      <c r="J25" s="43">
        <v>556</v>
      </c>
      <c r="K25" s="43">
        <v>3</v>
      </c>
      <c r="L25" s="43">
        <v>0</v>
      </c>
      <c r="M25" s="43">
        <v>1843.55</v>
      </c>
      <c r="N25" s="43">
        <v>12056.45</v>
      </c>
      <c r="O25" s="43">
        <v>1218.97</v>
      </c>
      <c r="P25" s="43">
        <v>2085</v>
      </c>
      <c r="Q25" s="43">
        <v>602.82000000000005</v>
      </c>
      <c r="R25" s="43">
        <v>0</v>
      </c>
      <c r="S25" s="43">
        <v>0</v>
      </c>
      <c r="T25" s="43">
        <v>0</v>
      </c>
      <c r="U25" s="43">
        <v>8149.66</v>
      </c>
    </row>
    <row r="26" spans="1:21" x14ac:dyDescent="0.2">
      <c r="A26" s="43" t="s">
        <v>76</v>
      </c>
      <c r="B26" s="43" t="s">
        <v>76</v>
      </c>
      <c r="C26" s="43" t="s">
        <v>77</v>
      </c>
      <c r="D26" s="43" t="s">
        <v>61</v>
      </c>
      <c r="E26" s="43">
        <v>12.25</v>
      </c>
      <c r="F26" s="43">
        <v>8.17</v>
      </c>
      <c r="G26" s="43">
        <v>0</v>
      </c>
      <c r="H26" s="43">
        <v>1</v>
      </c>
      <c r="I26" s="43">
        <v>8.17</v>
      </c>
      <c r="J26" s="43">
        <v>-1</v>
      </c>
      <c r="K26" s="43">
        <v>15</v>
      </c>
      <c r="L26" s="43">
        <v>124</v>
      </c>
      <c r="M26" s="43">
        <v>0</v>
      </c>
      <c r="N26" s="43">
        <v>-8.17</v>
      </c>
      <c r="O26" s="43">
        <v>0</v>
      </c>
      <c r="P26" s="43">
        <v>0</v>
      </c>
      <c r="Q26" s="43">
        <v>-0.41</v>
      </c>
      <c r="R26" s="43">
        <v>0</v>
      </c>
      <c r="S26" s="43">
        <v>0</v>
      </c>
      <c r="T26" s="43">
        <v>0</v>
      </c>
      <c r="U26" s="43">
        <v>-7.76</v>
      </c>
    </row>
    <row r="27" spans="1:21" x14ac:dyDescent="0.2">
      <c r="A27" s="43" t="s">
        <v>76</v>
      </c>
      <c r="B27" s="43" t="s">
        <v>76</v>
      </c>
      <c r="C27" s="43" t="s">
        <v>77</v>
      </c>
      <c r="D27" s="43" t="s">
        <v>61</v>
      </c>
      <c r="E27" s="43">
        <v>12.25</v>
      </c>
      <c r="F27" s="43">
        <v>8.4499999999999993</v>
      </c>
      <c r="G27" s="43">
        <v>0</v>
      </c>
      <c r="H27" s="43">
        <v>4</v>
      </c>
      <c r="I27" s="43">
        <v>33.799999999999997</v>
      </c>
      <c r="J27" s="43">
        <v>-4</v>
      </c>
      <c r="K27" s="43">
        <v>0</v>
      </c>
      <c r="L27" s="43">
        <v>0</v>
      </c>
      <c r="M27" s="43">
        <v>0</v>
      </c>
      <c r="N27" s="43">
        <v>-33.799999999999997</v>
      </c>
      <c r="O27" s="43">
        <v>0</v>
      </c>
      <c r="P27" s="43">
        <v>0</v>
      </c>
      <c r="Q27" s="43">
        <v>-1.69</v>
      </c>
      <c r="R27" s="43">
        <v>0</v>
      </c>
      <c r="S27" s="43">
        <v>0</v>
      </c>
      <c r="T27" s="43">
        <v>0</v>
      </c>
      <c r="U27" s="43">
        <v>-32.11</v>
      </c>
    </row>
    <row r="28" spans="1:21" x14ac:dyDescent="0.2">
      <c r="A28" s="43" t="s">
        <v>76</v>
      </c>
      <c r="B28" s="43" t="s">
        <v>76</v>
      </c>
      <c r="C28" s="43" t="s">
        <v>77</v>
      </c>
      <c r="D28" s="43" t="s">
        <v>61</v>
      </c>
      <c r="E28" s="43">
        <v>12.25</v>
      </c>
      <c r="F28" s="43">
        <v>9.65</v>
      </c>
      <c r="G28" s="43">
        <v>0</v>
      </c>
      <c r="H28" s="43">
        <v>1</v>
      </c>
      <c r="I28" s="43">
        <v>9.65</v>
      </c>
      <c r="J28" s="43">
        <v>-1</v>
      </c>
      <c r="K28" s="43">
        <v>0</v>
      </c>
      <c r="L28" s="43">
        <v>0</v>
      </c>
      <c r="M28" s="43">
        <v>0</v>
      </c>
      <c r="N28" s="43">
        <v>-9.65</v>
      </c>
      <c r="O28" s="43">
        <v>0</v>
      </c>
      <c r="P28" s="43">
        <v>0</v>
      </c>
      <c r="Q28" s="43">
        <v>-0.48</v>
      </c>
      <c r="R28" s="43">
        <v>0</v>
      </c>
      <c r="S28" s="43">
        <v>0</v>
      </c>
      <c r="T28" s="43">
        <v>0</v>
      </c>
      <c r="U28" s="43">
        <v>-9.17</v>
      </c>
    </row>
    <row r="29" spans="1:21" x14ac:dyDescent="0.2">
      <c r="A29" s="43" t="s">
        <v>76</v>
      </c>
      <c r="B29" s="43" t="s">
        <v>76</v>
      </c>
      <c r="C29" s="43" t="s">
        <v>77</v>
      </c>
      <c r="D29" s="43" t="s">
        <v>61</v>
      </c>
      <c r="E29" s="43">
        <v>12.25</v>
      </c>
      <c r="F29" s="43">
        <v>10.61</v>
      </c>
      <c r="G29" s="43">
        <v>0</v>
      </c>
      <c r="H29" s="43">
        <v>2</v>
      </c>
      <c r="I29" s="43">
        <v>21.22</v>
      </c>
      <c r="J29" s="43">
        <v>-2</v>
      </c>
      <c r="K29" s="43">
        <v>0</v>
      </c>
      <c r="L29" s="43">
        <v>0</v>
      </c>
      <c r="M29" s="43">
        <v>0</v>
      </c>
      <c r="N29" s="43">
        <v>-21.22</v>
      </c>
      <c r="O29" s="43">
        <v>0</v>
      </c>
      <c r="P29" s="43">
        <v>0</v>
      </c>
      <c r="Q29" s="43">
        <v>-1.06</v>
      </c>
      <c r="R29" s="43">
        <v>0</v>
      </c>
      <c r="S29" s="43">
        <v>0</v>
      </c>
      <c r="T29" s="43">
        <v>0</v>
      </c>
      <c r="U29" s="43">
        <v>-20.16</v>
      </c>
    </row>
    <row r="30" spans="1:21" x14ac:dyDescent="0.2">
      <c r="A30" s="43" t="s">
        <v>76</v>
      </c>
      <c r="B30" s="43" t="s">
        <v>76</v>
      </c>
      <c r="C30" s="43" t="s">
        <v>77</v>
      </c>
      <c r="D30" s="43" t="s">
        <v>61</v>
      </c>
      <c r="E30" s="43">
        <v>12.25</v>
      </c>
      <c r="F30" s="43">
        <v>10.68</v>
      </c>
      <c r="G30" s="43">
        <v>0</v>
      </c>
      <c r="H30" s="43">
        <v>15</v>
      </c>
      <c r="I30" s="43">
        <v>160.19999999999999</v>
      </c>
      <c r="J30" s="43">
        <v>-15</v>
      </c>
      <c r="K30" s="43">
        <v>0</v>
      </c>
      <c r="L30" s="43">
        <v>0</v>
      </c>
      <c r="M30" s="43">
        <v>0</v>
      </c>
      <c r="N30" s="43">
        <v>-160.19999999999999</v>
      </c>
      <c r="O30" s="43">
        <v>0</v>
      </c>
      <c r="P30" s="43">
        <v>0</v>
      </c>
      <c r="Q30" s="43">
        <v>-8.01</v>
      </c>
      <c r="R30" s="43">
        <v>0</v>
      </c>
      <c r="S30" s="43">
        <v>0</v>
      </c>
      <c r="T30" s="43">
        <v>0</v>
      </c>
      <c r="U30" s="43">
        <v>-152.19</v>
      </c>
    </row>
    <row r="31" spans="1:21" x14ac:dyDescent="0.2">
      <c r="A31" s="43" t="s">
        <v>76</v>
      </c>
      <c r="B31" s="43" t="s">
        <v>76</v>
      </c>
      <c r="C31" s="43" t="s">
        <v>77</v>
      </c>
      <c r="D31" s="43" t="s">
        <v>61</v>
      </c>
      <c r="E31" s="43">
        <v>12.25</v>
      </c>
      <c r="F31" s="43">
        <v>10.97</v>
      </c>
      <c r="G31" s="43">
        <v>0</v>
      </c>
      <c r="H31" s="43">
        <v>1</v>
      </c>
      <c r="I31" s="43">
        <v>10.97</v>
      </c>
      <c r="J31" s="43">
        <v>-1</v>
      </c>
      <c r="K31" s="43">
        <v>0</v>
      </c>
      <c r="L31" s="43">
        <v>0</v>
      </c>
      <c r="M31" s="43">
        <v>0</v>
      </c>
      <c r="N31" s="43">
        <v>-10.97</v>
      </c>
      <c r="O31" s="43">
        <v>0</v>
      </c>
      <c r="P31" s="43">
        <v>0</v>
      </c>
      <c r="Q31" s="43">
        <v>-0.55000000000000004</v>
      </c>
      <c r="R31" s="43">
        <v>0</v>
      </c>
      <c r="S31" s="43">
        <v>0</v>
      </c>
      <c r="T31" s="43">
        <v>0</v>
      </c>
      <c r="U31" s="43">
        <v>-10.42</v>
      </c>
    </row>
    <row r="32" spans="1:21" x14ac:dyDescent="0.2">
      <c r="A32" s="43" t="s">
        <v>76</v>
      </c>
      <c r="B32" s="43" t="s">
        <v>76</v>
      </c>
      <c r="C32" s="43" t="s">
        <v>77</v>
      </c>
      <c r="D32" s="43" t="s">
        <v>61</v>
      </c>
      <c r="E32" s="43">
        <v>12.25</v>
      </c>
      <c r="F32" s="43">
        <v>11.15</v>
      </c>
      <c r="G32" s="43">
        <v>0</v>
      </c>
      <c r="H32" s="43">
        <v>1</v>
      </c>
      <c r="I32" s="43">
        <v>11.15</v>
      </c>
      <c r="J32" s="43">
        <v>-1</v>
      </c>
      <c r="K32" s="43">
        <v>0</v>
      </c>
      <c r="L32" s="43">
        <v>0</v>
      </c>
      <c r="M32" s="43">
        <v>0</v>
      </c>
      <c r="N32" s="43">
        <v>-11.15</v>
      </c>
      <c r="O32" s="43">
        <v>0</v>
      </c>
      <c r="P32" s="43">
        <v>0</v>
      </c>
      <c r="Q32" s="43">
        <v>-0.56000000000000005</v>
      </c>
      <c r="R32" s="43">
        <v>0</v>
      </c>
      <c r="S32" s="43">
        <v>0</v>
      </c>
      <c r="T32" s="43">
        <v>0</v>
      </c>
      <c r="U32" s="43">
        <v>-10.59</v>
      </c>
    </row>
    <row r="33" spans="1:21" x14ac:dyDescent="0.2">
      <c r="A33" s="43" t="s">
        <v>76</v>
      </c>
      <c r="B33" s="43" t="s">
        <v>76</v>
      </c>
      <c r="C33" s="43" t="s">
        <v>77</v>
      </c>
      <c r="D33" s="43" t="s">
        <v>61</v>
      </c>
      <c r="E33" s="43">
        <v>12.25</v>
      </c>
      <c r="F33" s="43">
        <v>11.29</v>
      </c>
      <c r="G33" s="43">
        <v>0</v>
      </c>
      <c r="H33" s="43">
        <v>1</v>
      </c>
      <c r="I33" s="43">
        <v>11.29</v>
      </c>
      <c r="J33" s="43">
        <v>-1</v>
      </c>
      <c r="K33" s="43">
        <v>0</v>
      </c>
      <c r="L33" s="43">
        <v>0</v>
      </c>
      <c r="M33" s="43">
        <v>0</v>
      </c>
      <c r="N33" s="43">
        <v>-11.29</v>
      </c>
      <c r="O33" s="43">
        <v>0</v>
      </c>
      <c r="P33" s="43">
        <v>0</v>
      </c>
      <c r="Q33" s="43">
        <v>-0.56000000000000005</v>
      </c>
      <c r="R33" s="43">
        <v>0</v>
      </c>
      <c r="S33" s="43">
        <v>0</v>
      </c>
      <c r="T33" s="43">
        <v>0</v>
      </c>
      <c r="U33" s="43">
        <v>-10.73</v>
      </c>
    </row>
    <row r="34" spans="1:21" x14ac:dyDescent="0.2">
      <c r="A34" s="43" t="s">
        <v>76</v>
      </c>
      <c r="B34" s="43" t="s">
        <v>76</v>
      </c>
      <c r="C34" s="43" t="s">
        <v>77</v>
      </c>
      <c r="D34" s="43" t="s">
        <v>61</v>
      </c>
      <c r="E34" s="43">
        <v>12.25</v>
      </c>
      <c r="F34" s="43">
        <v>11.47</v>
      </c>
      <c r="G34" s="43">
        <v>0</v>
      </c>
      <c r="H34" s="43">
        <v>1</v>
      </c>
      <c r="I34" s="43">
        <v>11.47</v>
      </c>
      <c r="J34" s="43">
        <v>-1</v>
      </c>
      <c r="K34" s="43">
        <v>0</v>
      </c>
      <c r="L34" s="43">
        <v>0</v>
      </c>
      <c r="M34" s="43">
        <v>0</v>
      </c>
      <c r="N34" s="43">
        <v>-11.47</v>
      </c>
      <c r="O34" s="43">
        <v>0</v>
      </c>
      <c r="P34" s="43">
        <v>0</v>
      </c>
      <c r="Q34" s="43">
        <v>-0.56999999999999995</v>
      </c>
      <c r="R34" s="43">
        <v>0</v>
      </c>
      <c r="S34" s="43">
        <v>0</v>
      </c>
      <c r="T34" s="43">
        <v>0</v>
      </c>
      <c r="U34" s="43">
        <v>-10.9</v>
      </c>
    </row>
    <row r="35" spans="1:21" x14ac:dyDescent="0.2">
      <c r="A35" s="43" t="s">
        <v>76</v>
      </c>
      <c r="B35" s="43" t="s">
        <v>76</v>
      </c>
      <c r="C35" s="43" t="s">
        <v>77</v>
      </c>
      <c r="D35" s="43" t="s">
        <v>61</v>
      </c>
      <c r="E35" s="43">
        <v>12.25</v>
      </c>
      <c r="F35" s="43">
        <v>11.59</v>
      </c>
      <c r="G35" s="43">
        <v>0</v>
      </c>
      <c r="H35" s="43">
        <v>5</v>
      </c>
      <c r="I35" s="43">
        <v>57.95</v>
      </c>
      <c r="J35" s="43">
        <v>-5</v>
      </c>
      <c r="K35" s="43">
        <v>0</v>
      </c>
      <c r="L35" s="43">
        <v>0</v>
      </c>
      <c r="M35" s="43">
        <v>0</v>
      </c>
      <c r="N35" s="43">
        <v>-57.95</v>
      </c>
      <c r="O35" s="43">
        <v>0</v>
      </c>
      <c r="P35" s="43">
        <v>0</v>
      </c>
      <c r="Q35" s="43">
        <v>-2.9</v>
      </c>
      <c r="R35" s="43">
        <v>0</v>
      </c>
      <c r="S35" s="43">
        <v>0</v>
      </c>
      <c r="T35" s="43">
        <v>0</v>
      </c>
      <c r="U35" s="43">
        <v>-55.05</v>
      </c>
    </row>
    <row r="36" spans="1:21" x14ac:dyDescent="0.2">
      <c r="A36" s="43" t="s">
        <v>76</v>
      </c>
      <c r="B36" s="43" t="s">
        <v>76</v>
      </c>
      <c r="C36" s="43" t="s">
        <v>77</v>
      </c>
      <c r="D36" s="43" t="s">
        <v>61</v>
      </c>
      <c r="E36" s="43">
        <v>12.25</v>
      </c>
      <c r="F36" s="43">
        <v>11.97</v>
      </c>
      <c r="G36" s="43">
        <v>0</v>
      </c>
      <c r="H36" s="43">
        <v>1</v>
      </c>
      <c r="I36" s="43">
        <v>11.97</v>
      </c>
      <c r="J36" s="43">
        <v>-1</v>
      </c>
      <c r="K36" s="43">
        <v>0</v>
      </c>
      <c r="L36" s="43">
        <v>0</v>
      </c>
      <c r="M36" s="43">
        <v>0</v>
      </c>
      <c r="N36" s="43">
        <v>-11.97</v>
      </c>
      <c r="O36" s="43">
        <v>0</v>
      </c>
      <c r="P36" s="43">
        <v>0</v>
      </c>
      <c r="Q36" s="43">
        <v>-0.6</v>
      </c>
      <c r="R36" s="43">
        <v>0</v>
      </c>
      <c r="S36" s="43">
        <v>0</v>
      </c>
      <c r="T36" s="43">
        <v>0</v>
      </c>
      <c r="U36" s="43">
        <v>-11.37</v>
      </c>
    </row>
    <row r="37" spans="1:21" x14ac:dyDescent="0.2">
      <c r="A37" s="43" t="s">
        <v>76</v>
      </c>
      <c r="B37" s="43" t="s">
        <v>76</v>
      </c>
      <c r="C37" s="43" t="s">
        <v>77</v>
      </c>
      <c r="D37" s="43" t="s">
        <v>61</v>
      </c>
      <c r="E37" s="43">
        <v>12.25</v>
      </c>
      <c r="F37" s="43">
        <v>12.07</v>
      </c>
      <c r="G37" s="43">
        <v>0</v>
      </c>
      <c r="H37" s="43">
        <v>3</v>
      </c>
      <c r="I37" s="43">
        <v>36.21</v>
      </c>
      <c r="J37" s="43">
        <v>-3</v>
      </c>
      <c r="K37" s="43">
        <v>0</v>
      </c>
      <c r="L37" s="43">
        <v>0</v>
      </c>
      <c r="M37" s="43">
        <v>0</v>
      </c>
      <c r="N37" s="43">
        <v>-36.21</v>
      </c>
      <c r="O37" s="43">
        <v>0</v>
      </c>
      <c r="P37" s="43">
        <v>0</v>
      </c>
      <c r="Q37" s="43">
        <v>-1.81</v>
      </c>
      <c r="R37" s="43">
        <v>0</v>
      </c>
      <c r="S37" s="43">
        <v>0</v>
      </c>
      <c r="T37" s="43">
        <v>0</v>
      </c>
      <c r="U37" s="43">
        <v>-34.4</v>
      </c>
    </row>
    <row r="38" spans="1:21" x14ac:dyDescent="0.2">
      <c r="A38" s="43" t="s">
        <v>76</v>
      </c>
      <c r="B38" s="43" t="s">
        <v>76</v>
      </c>
      <c r="C38" s="43" t="s">
        <v>77</v>
      </c>
      <c r="D38" s="43" t="s">
        <v>61</v>
      </c>
      <c r="E38" s="43">
        <v>12.25</v>
      </c>
      <c r="F38" s="43">
        <v>12.09</v>
      </c>
      <c r="G38" s="43">
        <v>0</v>
      </c>
      <c r="H38" s="43">
        <v>2</v>
      </c>
      <c r="I38" s="43">
        <v>24.18</v>
      </c>
      <c r="J38" s="43">
        <v>-2</v>
      </c>
      <c r="K38" s="43">
        <v>0</v>
      </c>
      <c r="L38" s="43">
        <v>0</v>
      </c>
      <c r="M38" s="43">
        <v>0</v>
      </c>
      <c r="N38" s="43">
        <v>-24.18</v>
      </c>
      <c r="O38" s="43">
        <v>0</v>
      </c>
      <c r="P38" s="43">
        <v>0</v>
      </c>
      <c r="Q38" s="43">
        <v>-1.21</v>
      </c>
      <c r="R38" s="43">
        <v>0</v>
      </c>
      <c r="S38" s="43">
        <v>0</v>
      </c>
      <c r="T38" s="43">
        <v>0</v>
      </c>
      <c r="U38" s="43">
        <v>-22.97</v>
      </c>
    </row>
    <row r="39" spans="1:21" x14ac:dyDescent="0.2">
      <c r="A39" s="43" t="s">
        <v>76</v>
      </c>
      <c r="B39" s="43" t="s">
        <v>76</v>
      </c>
      <c r="C39" s="43" t="s">
        <v>77</v>
      </c>
      <c r="D39" s="43" t="s">
        <v>61</v>
      </c>
      <c r="E39" s="43">
        <v>12.25</v>
      </c>
      <c r="F39" s="43">
        <v>12.25</v>
      </c>
      <c r="G39" s="43">
        <v>294</v>
      </c>
      <c r="H39" s="43">
        <v>84</v>
      </c>
      <c r="I39" s="43">
        <v>668.84</v>
      </c>
      <c r="J39" s="43">
        <v>210</v>
      </c>
      <c r="K39" s="43">
        <v>0</v>
      </c>
      <c r="L39" s="43">
        <v>0</v>
      </c>
      <c r="M39" s="43">
        <v>247.83</v>
      </c>
      <c r="N39" s="43">
        <v>2324.67</v>
      </c>
      <c r="O39" s="43">
        <v>0</v>
      </c>
      <c r="P39" s="43">
        <v>540.22500000000002</v>
      </c>
      <c r="Q39" s="43">
        <v>116.23</v>
      </c>
      <c r="R39" s="43">
        <v>0</v>
      </c>
      <c r="S39" s="43">
        <v>0</v>
      </c>
      <c r="T39" s="43">
        <v>0</v>
      </c>
      <c r="U39" s="43">
        <v>1668.2149999999999</v>
      </c>
    </row>
    <row r="40" spans="1:21" x14ac:dyDescent="0.2">
      <c r="A40" s="43" t="s">
        <v>76</v>
      </c>
      <c r="B40" s="43" t="s">
        <v>76</v>
      </c>
      <c r="C40" s="43" t="s">
        <v>77</v>
      </c>
      <c r="D40" s="43" t="s">
        <v>61</v>
      </c>
      <c r="E40" s="43">
        <v>12.25</v>
      </c>
      <c r="F40" s="43">
        <v>12.57</v>
      </c>
      <c r="G40" s="43">
        <v>0</v>
      </c>
      <c r="H40" s="43">
        <v>2</v>
      </c>
      <c r="I40" s="43">
        <v>25.14</v>
      </c>
      <c r="J40" s="43">
        <v>-2</v>
      </c>
      <c r="K40" s="43">
        <v>0</v>
      </c>
      <c r="L40" s="43">
        <v>0</v>
      </c>
      <c r="M40" s="43">
        <v>0</v>
      </c>
      <c r="N40" s="43">
        <v>-25.14</v>
      </c>
      <c r="O40" s="43">
        <v>189.06</v>
      </c>
      <c r="P40" s="43">
        <v>0</v>
      </c>
      <c r="Q40" s="43">
        <v>-1.26</v>
      </c>
      <c r="R40" s="43">
        <v>0</v>
      </c>
      <c r="S40" s="43">
        <v>0</v>
      </c>
      <c r="T40" s="43">
        <v>0</v>
      </c>
      <c r="U40" s="43">
        <v>-212.94</v>
      </c>
    </row>
    <row r="41" spans="1:21" x14ac:dyDescent="0.2">
      <c r="A41" s="43" t="s">
        <v>78</v>
      </c>
      <c r="B41" s="43" t="s">
        <v>79</v>
      </c>
      <c r="C41" s="43" t="s">
        <v>80</v>
      </c>
      <c r="D41" s="43" t="s">
        <v>61</v>
      </c>
      <c r="E41" s="43">
        <v>12.25</v>
      </c>
      <c r="F41" s="43">
        <v>9.43</v>
      </c>
      <c r="G41" s="43">
        <v>0</v>
      </c>
      <c r="H41" s="43">
        <v>1</v>
      </c>
      <c r="I41" s="43">
        <v>9.43</v>
      </c>
      <c r="J41" s="43">
        <v>-1</v>
      </c>
      <c r="K41" s="43">
        <v>0</v>
      </c>
      <c r="L41" s="43">
        <v>11</v>
      </c>
      <c r="M41" s="43">
        <v>0</v>
      </c>
      <c r="N41" s="43">
        <v>-9.43</v>
      </c>
      <c r="O41" s="43">
        <v>0</v>
      </c>
      <c r="P41" s="43">
        <v>0</v>
      </c>
      <c r="Q41" s="43">
        <v>-0.47</v>
      </c>
      <c r="R41" s="43">
        <v>0</v>
      </c>
      <c r="S41" s="43">
        <v>0</v>
      </c>
      <c r="T41" s="43">
        <v>0</v>
      </c>
      <c r="U41" s="43">
        <v>-8.9600000000000009</v>
      </c>
    </row>
    <row r="42" spans="1:21" x14ac:dyDescent="0.2">
      <c r="A42" s="43" t="s">
        <v>78</v>
      </c>
      <c r="B42" s="43" t="s">
        <v>79</v>
      </c>
      <c r="C42" s="43" t="s">
        <v>80</v>
      </c>
      <c r="D42" s="43" t="s">
        <v>61</v>
      </c>
      <c r="E42" s="43">
        <v>12.25</v>
      </c>
      <c r="F42" s="43">
        <v>9.5</v>
      </c>
      <c r="G42" s="43">
        <v>0</v>
      </c>
      <c r="H42" s="43">
        <v>1</v>
      </c>
      <c r="I42" s="43">
        <v>9.5</v>
      </c>
      <c r="J42" s="43">
        <v>-1</v>
      </c>
      <c r="K42" s="43">
        <v>0</v>
      </c>
      <c r="L42" s="43">
        <v>0</v>
      </c>
      <c r="M42" s="43">
        <v>0</v>
      </c>
      <c r="N42" s="43">
        <v>-9.5</v>
      </c>
      <c r="O42" s="43">
        <v>0</v>
      </c>
      <c r="P42" s="43">
        <v>0</v>
      </c>
      <c r="Q42" s="43">
        <v>-0.48</v>
      </c>
      <c r="R42" s="43">
        <v>0</v>
      </c>
      <c r="S42" s="43">
        <v>0</v>
      </c>
      <c r="T42" s="43">
        <v>0</v>
      </c>
      <c r="U42" s="43">
        <v>-9.02</v>
      </c>
    </row>
    <row r="43" spans="1:21" x14ac:dyDescent="0.2">
      <c r="A43" s="43" t="s">
        <v>78</v>
      </c>
      <c r="B43" s="43" t="s">
        <v>79</v>
      </c>
      <c r="C43" s="43" t="s">
        <v>80</v>
      </c>
      <c r="D43" s="43" t="s">
        <v>61</v>
      </c>
      <c r="E43" s="43">
        <v>12.25</v>
      </c>
      <c r="F43" s="43">
        <v>9.7899999999999991</v>
      </c>
      <c r="G43" s="43">
        <v>0</v>
      </c>
      <c r="H43" s="43">
        <v>1</v>
      </c>
      <c r="I43" s="43">
        <v>9.7899999999999991</v>
      </c>
      <c r="J43" s="43">
        <v>-1</v>
      </c>
      <c r="K43" s="43">
        <v>0</v>
      </c>
      <c r="L43" s="43">
        <v>0</v>
      </c>
      <c r="M43" s="43">
        <v>0</v>
      </c>
      <c r="N43" s="43">
        <v>-9.7899999999999991</v>
      </c>
      <c r="O43" s="43">
        <v>0</v>
      </c>
      <c r="P43" s="43">
        <v>0</v>
      </c>
      <c r="Q43" s="43">
        <v>-0.49</v>
      </c>
      <c r="R43" s="43">
        <v>0</v>
      </c>
      <c r="S43" s="43">
        <v>0</v>
      </c>
      <c r="T43" s="43">
        <v>0</v>
      </c>
      <c r="U43" s="43">
        <v>-9.3000000000000007</v>
      </c>
    </row>
    <row r="44" spans="1:21" x14ac:dyDescent="0.2">
      <c r="A44" s="43" t="s">
        <v>78</v>
      </c>
      <c r="B44" s="43" t="s">
        <v>79</v>
      </c>
      <c r="C44" s="43" t="s">
        <v>80</v>
      </c>
      <c r="D44" s="43" t="s">
        <v>61</v>
      </c>
      <c r="E44" s="43">
        <v>12.25</v>
      </c>
      <c r="F44" s="43">
        <v>12.25</v>
      </c>
      <c r="G44" s="43">
        <v>66</v>
      </c>
      <c r="H44" s="43">
        <v>8</v>
      </c>
      <c r="I44" s="43">
        <v>67.98</v>
      </c>
      <c r="J44" s="43">
        <v>58</v>
      </c>
      <c r="K44" s="43">
        <v>0</v>
      </c>
      <c r="L44" s="43">
        <v>0</v>
      </c>
      <c r="M44" s="43">
        <v>109.83</v>
      </c>
      <c r="N44" s="43">
        <v>600.66999999999996</v>
      </c>
      <c r="O44" s="43">
        <v>60.27</v>
      </c>
      <c r="P44" s="43">
        <v>121.27500000000001</v>
      </c>
      <c r="Q44" s="43">
        <v>30.03</v>
      </c>
      <c r="R44" s="43">
        <v>0</v>
      </c>
      <c r="S44" s="43">
        <v>0</v>
      </c>
      <c r="T44" s="43">
        <v>0</v>
      </c>
      <c r="U44" s="43">
        <v>389.09500000000003</v>
      </c>
    </row>
    <row r="45" spans="1:21" x14ac:dyDescent="0.2">
      <c r="A45" s="43" t="s">
        <v>78</v>
      </c>
      <c r="B45" s="43" t="s">
        <v>81</v>
      </c>
      <c r="C45" s="43" t="s">
        <v>82</v>
      </c>
      <c r="D45" s="43" t="s">
        <v>64</v>
      </c>
      <c r="E45" s="43">
        <v>25</v>
      </c>
      <c r="F45" s="43">
        <v>25</v>
      </c>
      <c r="G45" s="43">
        <v>26</v>
      </c>
      <c r="H45" s="43">
        <v>0</v>
      </c>
      <c r="I45" s="43">
        <v>0</v>
      </c>
      <c r="J45" s="43">
        <v>26</v>
      </c>
      <c r="K45" s="43">
        <v>0</v>
      </c>
      <c r="L45" s="43">
        <v>0</v>
      </c>
      <c r="M45" s="43">
        <v>68.03</v>
      </c>
      <c r="N45" s="43">
        <v>581.97</v>
      </c>
      <c r="O45" s="43">
        <v>57</v>
      </c>
      <c r="P45" s="43">
        <v>97.5</v>
      </c>
      <c r="Q45" s="43">
        <v>29.1</v>
      </c>
      <c r="R45" s="43">
        <v>0</v>
      </c>
      <c r="S45" s="43">
        <v>0</v>
      </c>
      <c r="T45" s="43">
        <v>0</v>
      </c>
      <c r="U45" s="43">
        <v>398.37</v>
      </c>
    </row>
    <row r="46" spans="1:21" x14ac:dyDescent="0.2">
      <c r="A46" s="43" t="s">
        <v>76</v>
      </c>
      <c r="B46" s="43" t="s">
        <v>83</v>
      </c>
      <c r="C46" s="43" t="s">
        <v>84</v>
      </c>
      <c r="D46" s="43" t="s">
        <v>85</v>
      </c>
      <c r="E46" s="43">
        <v>20.399999999999999</v>
      </c>
      <c r="F46" s="43">
        <v>15.57</v>
      </c>
      <c r="G46" s="43">
        <v>0</v>
      </c>
      <c r="H46" s="43">
        <v>1</v>
      </c>
      <c r="I46" s="43">
        <v>15.57</v>
      </c>
      <c r="J46" s="43">
        <v>-1</v>
      </c>
      <c r="K46" s="43">
        <v>0</v>
      </c>
      <c r="L46" s="43">
        <v>56</v>
      </c>
      <c r="M46" s="43">
        <v>0</v>
      </c>
      <c r="N46" s="43">
        <v>-15.57</v>
      </c>
      <c r="O46" s="43">
        <v>0</v>
      </c>
      <c r="P46" s="43">
        <v>0</v>
      </c>
      <c r="Q46" s="43">
        <v>-0.78</v>
      </c>
      <c r="R46" s="43">
        <v>0</v>
      </c>
      <c r="S46" s="43">
        <v>0</v>
      </c>
      <c r="T46" s="43">
        <v>0</v>
      </c>
      <c r="U46" s="43">
        <v>-14.79</v>
      </c>
    </row>
    <row r="47" spans="1:21" x14ac:dyDescent="0.2">
      <c r="A47" s="43" t="s">
        <v>76</v>
      </c>
      <c r="B47" s="43" t="s">
        <v>83</v>
      </c>
      <c r="C47" s="43" t="s">
        <v>84</v>
      </c>
      <c r="D47" s="43" t="s">
        <v>85</v>
      </c>
      <c r="E47" s="43">
        <v>20.399999999999999</v>
      </c>
      <c r="F47" s="43">
        <v>15.76</v>
      </c>
      <c r="G47" s="43">
        <v>0</v>
      </c>
      <c r="H47" s="43">
        <v>1</v>
      </c>
      <c r="I47" s="43">
        <v>15.76</v>
      </c>
      <c r="J47" s="43">
        <v>-1</v>
      </c>
      <c r="K47" s="43">
        <v>0</v>
      </c>
      <c r="L47" s="43">
        <v>0</v>
      </c>
      <c r="M47" s="43">
        <v>0</v>
      </c>
      <c r="N47" s="43">
        <v>-15.76</v>
      </c>
      <c r="O47" s="43">
        <v>0</v>
      </c>
      <c r="P47" s="43">
        <v>0</v>
      </c>
      <c r="Q47" s="43">
        <v>-0.79</v>
      </c>
      <c r="R47" s="43">
        <v>0</v>
      </c>
      <c r="S47" s="43">
        <v>0</v>
      </c>
      <c r="T47" s="43">
        <v>0</v>
      </c>
      <c r="U47" s="43">
        <v>-14.97</v>
      </c>
    </row>
    <row r="48" spans="1:21" x14ac:dyDescent="0.2">
      <c r="A48" s="43" t="s">
        <v>76</v>
      </c>
      <c r="B48" s="43" t="s">
        <v>83</v>
      </c>
      <c r="C48" s="43" t="s">
        <v>84</v>
      </c>
      <c r="D48" s="43" t="s">
        <v>85</v>
      </c>
      <c r="E48" s="43">
        <v>20.399999999999999</v>
      </c>
      <c r="F48" s="43">
        <v>15.79</v>
      </c>
      <c r="G48" s="43">
        <v>0</v>
      </c>
      <c r="H48" s="43">
        <v>44</v>
      </c>
      <c r="I48" s="43">
        <v>694.76</v>
      </c>
      <c r="J48" s="43">
        <v>-44</v>
      </c>
      <c r="K48" s="43">
        <v>0</v>
      </c>
      <c r="L48" s="43">
        <v>0</v>
      </c>
      <c r="M48" s="43">
        <v>0</v>
      </c>
      <c r="N48" s="43">
        <v>-694.76</v>
      </c>
      <c r="O48" s="43">
        <v>0</v>
      </c>
      <c r="P48" s="43">
        <v>0</v>
      </c>
      <c r="Q48" s="43">
        <v>-34.74</v>
      </c>
      <c r="R48" s="43">
        <v>0</v>
      </c>
      <c r="S48" s="43">
        <v>0</v>
      </c>
      <c r="T48" s="43">
        <v>0</v>
      </c>
      <c r="U48" s="43">
        <v>-660.02</v>
      </c>
    </row>
    <row r="49" spans="1:21" x14ac:dyDescent="0.2">
      <c r="A49" s="43" t="s">
        <v>76</v>
      </c>
      <c r="B49" s="43" t="s">
        <v>83</v>
      </c>
      <c r="C49" s="43" t="s">
        <v>84</v>
      </c>
      <c r="D49" s="43" t="s">
        <v>85</v>
      </c>
      <c r="E49" s="43">
        <v>20.399999999999999</v>
      </c>
      <c r="F49" s="43">
        <v>16.39</v>
      </c>
      <c r="G49" s="43">
        <v>0</v>
      </c>
      <c r="H49" s="43">
        <v>1</v>
      </c>
      <c r="I49" s="43">
        <v>16.39</v>
      </c>
      <c r="J49" s="43">
        <v>-1</v>
      </c>
      <c r="K49" s="43">
        <v>0</v>
      </c>
      <c r="L49" s="43">
        <v>0</v>
      </c>
      <c r="M49" s="43">
        <v>0</v>
      </c>
      <c r="N49" s="43">
        <v>-16.39</v>
      </c>
      <c r="O49" s="43">
        <v>0</v>
      </c>
      <c r="P49" s="43">
        <v>0</v>
      </c>
      <c r="Q49" s="43">
        <v>-0.82</v>
      </c>
      <c r="R49" s="43">
        <v>0</v>
      </c>
      <c r="S49" s="43">
        <v>0</v>
      </c>
      <c r="T49" s="43">
        <v>0</v>
      </c>
      <c r="U49" s="43">
        <v>-15.57</v>
      </c>
    </row>
    <row r="50" spans="1:21" x14ac:dyDescent="0.2">
      <c r="A50" s="43" t="s">
        <v>76</v>
      </c>
      <c r="B50" s="43" t="s">
        <v>83</v>
      </c>
      <c r="C50" s="43" t="s">
        <v>84</v>
      </c>
      <c r="D50" s="43" t="s">
        <v>85</v>
      </c>
      <c r="E50" s="43">
        <v>20.399999999999999</v>
      </c>
      <c r="F50" s="43">
        <v>16.559999999999999</v>
      </c>
      <c r="G50" s="43">
        <v>0</v>
      </c>
      <c r="H50" s="43">
        <v>1</v>
      </c>
      <c r="I50" s="43">
        <v>16.559999999999999</v>
      </c>
      <c r="J50" s="43">
        <v>-1</v>
      </c>
      <c r="K50" s="43">
        <v>0</v>
      </c>
      <c r="L50" s="43">
        <v>0</v>
      </c>
      <c r="M50" s="43">
        <v>0</v>
      </c>
      <c r="N50" s="43">
        <v>-16.559999999999999</v>
      </c>
      <c r="O50" s="43">
        <v>0</v>
      </c>
      <c r="P50" s="43">
        <v>0</v>
      </c>
      <c r="Q50" s="43">
        <v>-0.83</v>
      </c>
      <c r="R50" s="43">
        <v>0</v>
      </c>
      <c r="S50" s="43">
        <v>0</v>
      </c>
      <c r="T50" s="43">
        <v>0</v>
      </c>
      <c r="U50" s="43">
        <v>-15.73</v>
      </c>
    </row>
    <row r="51" spans="1:21" x14ac:dyDescent="0.2">
      <c r="A51" s="43" t="s">
        <v>76</v>
      </c>
      <c r="B51" s="43" t="s">
        <v>83</v>
      </c>
      <c r="C51" s="43" t="s">
        <v>84</v>
      </c>
      <c r="D51" s="43" t="s">
        <v>85</v>
      </c>
      <c r="E51" s="43">
        <v>20.399999999999999</v>
      </c>
      <c r="F51" s="43">
        <v>16.62</v>
      </c>
      <c r="G51" s="43">
        <v>0</v>
      </c>
      <c r="H51" s="43">
        <v>1</v>
      </c>
      <c r="I51" s="43">
        <v>16.62</v>
      </c>
      <c r="J51" s="43">
        <v>-1</v>
      </c>
      <c r="K51" s="43">
        <v>0</v>
      </c>
      <c r="L51" s="43">
        <v>0</v>
      </c>
      <c r="M51" s="43">
        <v>0</v>
      </c>
      <c r="N51" s="43">
        <v>-16.62</v>
      </c>
      <c r="O51" s="43">
        <v>0</v>
      </c>
      <c r="P51" s="43">
        <v>0</v>
      </c>
      <c r="Q51" s="43">
        <v>-0.83</v>
      </c>
      <c r="R51" s="43">
        <v>0</v>
      </c>
      <c r="S51" s="43">
        <v>0</v>
      </c>
      <c r="T51" s="43">
        <v>0</v>
      </c>
      <c r="U51" s="43">
        <v>-15.79</v>
      </c>
    </row>
    <row r="52" spans="1:21" x14ac:dyDescent="0.2">
      <c r="A52" s="43" t="s">
        <v>76</v>
      </c>
      <c r="B52" s="43" t="s">
        <v>83</v>
      </c>
      <c r="C52" s="43" t="s">
        <v>84</v>
      </c>
      <c r="D52" s="43" t="s">
        <v>85</v>
      </c>
      <c r="E52" s="43">
        <v>20.399999999999999</v>
      </c>
      <c r="F52" s="43">
        <v>16.86</v>
      </c>
      <c r="G52" s="43">
        <v>0</v>
      </c>
      <c r="H52" s="43">
        <v>1</v>
      </c>
      <c r="I52" s="43">
        <v>16.86</v>
      </c>
      <c r="J52" s="43">
        <v>-1</v>
      </c>
      <c r="K52" s="43">
        <v>0</v>
      </c>
      <c r="L52" s="43">
        <v>0</v>
      </c>
      <c r="M52" s="43">
        <v>0</v>
      </c>
      <c r="N52" s="43">
        <v>-16.86</v>
      </c>
      <c r="O52" s="43">
        <v>0</v>
      </c>
      <c r="P52" s="43">
        <v>0</v>
      </c>
      <c r="Q52" s="43">
        <v>-0.84</v>
      </c>
      <c r="R52" s="43">
        <v>0</v>
      </c>
      <c r="S52" s="43">
        <v>0</v>
      </c>
      <c r="T52" s="43">
        <v>0</v>
      </c>
      <c r="U52" s="43">
        <v>-16.02</v>
      </c>
    </row>
    <row r="53" spans="1:21" x14ac:dyDescent="0.2">
      <c r="A53" s="43" t="s">
        <v>76</v>
      </c>
      <c r="B53" s="43" t="s">
        <v>83</v>
      </c>
      <c r="C53" s="43" t="s">
        <v>84</v>
      </c>
      <c r="D53" s="43" t="s">
        <v>85</v>
      </c>
      <c r="E53" s="43">
        <v>20.399999999999999</v>
      </c>
      <c r="F53" s="43">
        <v>17.309999999999999</v>
      </c>
      <c r="G53" s="43">
        <v>0</v>
      </c>
      <c r="H53" s="43">
        <v>1</v>
      </c>
      <c r="I53" s="43">
        <v>17.309999999999999</v>
      </c>
      <c r="J53" s="43">
        <v>-1</v>
      </c>
      <c r="K53" s="43">
        <v>0</v>
      </c>
      <c r="L53" s="43">
        <v>0</v>
      </c>
      <c r="M53" s="43">
        <v>0</v>
      </c>
      <c r="N53" s="43">
        <v>-17.309999999999999</v>
      </c>
      <c r="O53" s="43">
        <v>0</v>
      </c>
      <c r="P53" s="43">
        <v>0</v>
      </c>
      <c r="Q53" s="43">
        <v>-0.87</v>
      </c>
      <c r="R53" s="43">
        <v>0</v>
      </c>
      <c r="S53" s="43">
        <v>0</v>
      </c>
      <c r="T53" s="43">
        <v>0</v>
      </c>
      <c r="U53" s="43">
        <v>-16.440000000000001</v>
      </c>
    </row>
    <row r="54" spans="1:21" x14ac:dyDescent="0.2">
      <c r="A54" s="43" t="s">
        <v>76</v>
      </c>
      <c r="B54" s="43" t="s">
        <v>83</v>
      </c>
      <c r="C54" s="43" t="s">
        <v>84</v>
      </c>
      <c r="D54" s="43" t="s">
        <v>85</v>
      </c>
      <c r="E54" s="43">
        <v>20.399999999999999</v>
      </c>
      <c r="F54" s="43">
        <v>17.61</v>
      </c>
      <c r="G54" s="43">
        <v>0</v>
      </c>
      <c r="H54" s="43">
        <v>1</v>
      </c>
      <c r="I54" s="43">
        <v>17.61</v>
      </c>
      <c r="J54" s="43">
        <v>-1</v>
      </c>
      <c r="K54" s="43">
        <v>0</v>
      </c>
      <c r="L54" s="43">
        <v>0</v>
      </c>
      <c r="M54" s="43">
        <v>0</v>
      </c>
      <c r="N54" s="43">
        <v>-17.61</v>
      </c>
      <c r="O54" s="43">
        <v>0</v>
      </c>
      <c r="P54" s="43">
        <v>0</v>
      </c>
      <c r="Q54" s="43">
        <v>-0.88</v>
      </c>
      <c r="R54" s="43">
        <v>0</v>
      </c>
      <c r="S54" s="43">
        <v>0</v>
      </c>
      <c r="T54" s="43">
        <v>0</v>
      </c>
      <c r="U54" s="43">
        <v>-16.73</v>
      </c>
    </row>
    <row r="55" spans="1:21" x14ac:dyDescent="0.2">
      <c r="A55" s="43" t="s">
        <v>76</v>
      </c>
      <c r="B55" s="43" t="s">
        <v>83</v>
      </c>
      <c r="C55" s="43" t="s">
        <v>84</v>
      </c>
      <c r="D55" s="43" t="s">
        <v>85</v>
      </c>
      <c r="E55" s="43">
        <v>20.399999999999999</v>
      </c>
      <c r="F55" s="43">
        <v>20.399999999999999</v>
      </c>
      <c r="G55" s="43">
        <v>266</v>
      </c>
      <c r="H55" s="43">
        <v>4</v>
      </c>
      <c r="I55" s="43">
        <v>63.75</v>
      </c>
      <c r="J55" s="43">
        <v>262</v>
      </c>
      <c r="K55" s="43">
        <v>0</v>
      </c>
      <c r="L55" s="43">
        <v>0</v>
      </c>
      <c r="M55" s="43">
        <v>912.33</v>
      </c>
      <c r="N55" s="43">
        <v>4432.47</v>
      </c>
      <c r="O55" s="43">
        <v>357.66</v>
      </c>
      <c r="P55" s="43">
        <v>813.96</v>
      </c>
      <c r="Q55" s="43">
        <v>221.62</v>
      </c>
      <c r="R55" s="43">
        <v>0</v>
      </c>
      <c r="S55" s="43">
        <v>0</v>
      </c>
      <c r="T55" s="43">
        <v>0</v>
      </c>
      <c r="U55" s="43">
        <v>3039.23</v>
      </c>
    </row>
    <row r="56" spans="1:21" x14ac:dyDescent="0.2">
      <c r="A56" s="43" t="s">
        <v>86</v>
      </c>
      <c r="B56" s="43" t="s">
        <v>87</v>
      </c>
      <c r="C56" s="43" t="s">
        <v>88</v>
      </c>
      <c r="D56" s="43" t="s">
        <v>61</v>
      </c>
      <c r="E56" s="43">
        <v>12.25</v>
      </c>
      <c r="F56" s="43">
        <v>12.25</v>
      </c>
      <c r="G56" s="43">
        <v>1</v>
      </c>
      <c r="H56" s="43">
        <v>0</v>
      </c>
      <c r="I56" s="43">
        <v>0</v>
      </c>
      <c r="J56" s="43">
        <v>1</v>
      </c>
      <c r="K56" s="43">
        <v>0</v>
      </c>
      <c r="L56" s="43">
        <v>0</v>
      </c>
      <c r="M56" s="43">
        <v>1.84</v>
      </c>
      <c r="N56" s="43">
        <v>10.41</v>
      </c>
      <c r="O56" s="43">
        <v>1.08</v>
      </c>
      <c r="P56" s="43">
        <v>1.8374999999999999</v>
      </c>
      <c r="Q56" s="43">
        <v>0.52</v>
      </c>
      <c r="R56" s="43">
        <v>0</v>
      </c>
      <c r="S56" s="43">
        <v>0</v>
      </c>
      <c r="T56" s="43">
        <v>0</v>
      </c>
      <c r="U56" s="43">
        <v>6.9725000000000001</v>
      </c>
    </row>
    <row r="57" spans="1:21" x14ac:dyDescent="0.2">
      <c r="A57" s="43" t="s">
        <v>71</v>
      </c>
      <c r="B57" s="43" t="s">
        <v>89</v>
      </c>
      <c r="C57" s="43" t="s">
        <v>90</v>
      </c>
      <c r="D57" s="43" t="s">
        <v>91</v>
      </c>
      <c r="E57" s="43">
        <v>13.78</v>
      </c>
      <c r="F57" s="43">
        <v>13.78</v>
      </c>
      <c r="G57" s="43">
        <v>2</v>
      </c>
      <c r="H57" s="43">
        <v>0</v>
      </c>
      <c r="I57" s="43">
        <v>0</v>
      </c>
      <c r="J57" s="43">
        <v>2</v>
      </c>
      <c r="K57" s="43">
        <v>0</v>
      </c>
      <c r="L57" s="43">
        <v>0</v>
      </c>
      <c r="M57" s="43">
        <v>2.41</v>
      </c>
      <c r="N57" s="43">
        <v>25.15</v>
      </c>
      <c r="O57" s="43">
        <v>2.4300000000000002</v>
      </c>
      <c r="P57" s="43">
        <v>4.1340000000000003</v>
      </c>
      <c r="Q57" s="43">
        <v>1.26</v>
      </c>
      <c r="R57" s="43">
        <v>0</v>
      </c>
      <c r="S57" s="43">
        <v>0</v>
      </c>
      <c r="T57" s="43">
        <v>0</v>
      </c>
      <c r="U57" s="43">
        <v>17.326000000000001</v>
      </c>
    </row>
    <row r="58" spans="1:21" x14ac:dyDescent="0.2">
      <c r="A58" s="43" t="s">
        <v>71</v>
      </c>
      <c r="B58" s="43" t="s">
        <v>92</v>
      </c>
      <c r="C58" s="43" t="s">
        <v>93</v>
      </c>
      <c r="D58" s="43" t="s">
        <v>91</v>
      </c>
      <c r="E58" s="43">
        <v>13.78</v>
      </c>
      <c r="F58" s="43">
        <v>13.78</v>
      </c>
      <c r="G58" s="43">
        <v>7</v>
      </c>
      <c r="H58" s="43">
        <v>0</v>
      </c>
      <c r="I58" s="43">
        <v>0</v>
      </c>
      <c r="J58" s="43">
        <v>7</v>
      </c>
      <c r="K58" s="43">
        <v>0</v>
      </c>
      <c r="L58" s="43">
        <v>0</v>
      </c>
      <c r="M58" s="43">
        <v>14.81</v>
      </c>
      <c r="N58" s="43">
        <v>81.650000000000006</v>
      </c>
      <c r="O58" s="43">
        <v>8.51</v>
      </c>
      <c r="P58" s="43">
        <v>14.468999999999999</v>
      </c>
      <c r="Q58" s="43">
        <v>4.08</v>
      </c>
      <c r="R58" s="43">
        <v>0</v>
      </c>
      <c r="S58" s="43">
        <v>0</v>
      </c>
      <c r="T58" s="43">
        <v>0</v>
      </c>
      <c r="U58" s="43">
        <v>54.591000000000001</v>
      </c>
    </row>
    <row r="59" spans="1:21" x14ac:dyDescent="0.2">
      <c r="A59" s="43" t="s">
        <v>94</v>
      </c>
      <c r="B59" s="43" t="s">
        <v>95</v>
      </c>
      <c r="C59" s="43" t="s">
        <v>96</v>
      </c>
      <c r="D59" s="43" t="s">
        <v>97</v>
      </c>
      <c r="E59" s="43">
        <v>4.1900000000000004</v>
      </c>
      <c r="F59" s="43">
        <v>3.46</v>
      </c>
      <c r="G59" s="43">
        <v>0</v>
      </c>
      <c r="H59" s="43">
        <v>3</v>
      </c>
      <c r="I59" s="43">
        <v>10.38</v>
      </c>
      <c r="J59" s="43">
        <v>-3</v>
      </c>
      <c r="K59" s="43">
        <v>0</v>
      </c>
      <c r="L59" s="43">
        <v>24</v>
      </c>
      <c r="M59" s="43">
        <v>0</v>
      </c>
      <c r="N59" s="43">
        <v>-10.38</v>
      </c>
      <c r="O59" s="43">
        <v>0</v>
      </c>
      <c r="P59" s="43">
        <v>0</v>
      </c>
      <c r="Q59" s="43">
        <v>-0.52</v>
      </c>
      <c r="R59" s="43">
        <v>0</v>
      </c>
      <c r="S59" s="43">
        <v>0</v>
      </c>
      <c r="T59" s="43">
        <v>0</v>
      </c>
      <c r="U59" s="43">
        <v>-9.86</v>
      </c>
    </row>
    <row r="60" spans="1:21" x14ac:dyDescent="0.2">
      <c r="A60" s="43" t="s">
        <v>94</v>
      </c>
      <c r="B60" s="43" t="s">
        <v>95</v>
      </c>
      <c r="C60" s="43" t="s">
        <v>96</v>
      </c>
      <c r="D60" s="43" t="s">
        <v>97</v>
      </c>
      <c r="E60" s="43">
        <v>4.1900000000000004</v>
      </c>
      <c r="F60" s="43">
        <v>3.48</v>
      </c>
      <c r="G60" s="43">
        <v>0</v>
      </c>
      <c r="H60" s="43">
        <v>21</v>
      </c>
      <c r="I60" s="43">
        <v>73.08</v>
      </c>
      <c r="J60" s="43">
        <v>-21</v>
      </c>
      <c r="K60" s="43">
        <v>0</v>
      </c>
      <c r="L60" s="43">
        <v>0</v>
      </c>
      <c r="M60" s="43">
        <v>0</v>
      </c>
      <c r="N60" s="43">
        <v>-73.08</v>
      </c>
      <c r="O60" s="43">
        <v>0</v>
      </c>
      <c r="P60" s="43">
        <v>0</v>
      </c>
      <c r="Q60" s="43">
        <v>-3.65</v>
      </c>
      <c r="R60" s="43">
        <v>0</v>
      </c>
      <c r="S60" s="43">
        <v>0</v>
      </c>
      <c r="T60" s="43">
        <v>0</v>
      </c>
      <c r="U60" s="43">
        <v>-69.430000000000007</v>
      </c>
    </row>
    <row r="61" spans="1:21" x14ac:dyDescent="0.2">
      <c r="A61" s="43" t="s">
        <v>94</v>
      </c>
      <c r="B61" s="43" t="s">
        <v>98</v>
      </c>
      <c r="C61" s="43" t="s">
        <v>99</v>
      </c>
      <c r="D61" s="43" t="s">
        <v>91</v>
      </c>
      <c r="E61" s="43">
        <v>13.78</v>
      </c>
      <c r="F61" s="43">
        <v>13.78</v>
      </c>
      <c r="G61" s="43">
        <v>9</v>
      </c>
      <c r="H61" s="43">
        <v>0</v>
      </c>
      <c r="I61" s="43">
        <v>0</v>
      </c>
      <c r="J61" s="43">
        <v>9</v>
      </c>
      <c r="K61" s="43">
        <v>0</v>
      </c>
      <c r="L61" s="43">
        <v>0</v>
      </c>
      <c r="M61" s="43">
        <v>19.28</v>
      </c>
      <c r="N61" s="43">
        <v>104.74</v>
      </c>
      <c r="O61" s="43">
        <v>10.95</v>
      </c>
      <c r="P61" s="43">
        <v>18.603000000000002</v>
      </c>
      <c r="Q61" s="43">
        <v>5.24</v>
      </c>
      <c r="R61" s="43">
        <v>0</v>
      </c>
      <c r="S61" s="43">
        <v>0</v>
      </c>
      <c r="T61" s="43">
        <v>0</v>
      </c>
      <c r="U61" s="43">
        <v>69.947000000000003</v>
      </c>
    </row>
    <row r="62" spans="1:21" x14ac:dyDescent="0.2">
      <c r="A62" s="43" t="s">
        <v>100</v>
      </c>
      <c r="B62" s="43" t="s">
        <v>101</v>
      </c>
      <c r="C62" s="43" t="s">
        <v>102</v>
      </c>
      <c r="D62" s="43" t="s">
        <v>91</v>
      </c>
      <c r="E62" s="43">
        <v>7.37</v>
      </c>
      <c r="F62" s="43">
        <v>7.37</v>
      </c>
      <c r="G62" s="43">
        <v>3</v>
      </c>
      <c r="H62" s="43">
        <v>0</v>
      </c>
      <c r="I62" s="43">
        <v>0</v>
      </c>
      <c r="J62" s="43">
        <v>3</v>
      </c>
      <c r="K62" s="43">
        <v>0</v>
      </c>
      <c r="L62" s="43">
        <v>0</v>
      </c>
      <c r="M62" s="43">
        <v>2.96</v>
      </c>
      <c r="N62" s="43">
        <v>19.149999999999999</v>
      </c>
      <c r="O62" s="43">
        <v>1.98</v>
      </c>
      <c r="P62" s="43">
        <v>3.3165</v>
      </c>
      <c r="Q62" s="43">
        <v>0.96</v>
      </c>
      <c r="R62" s="43">
        <v>0</v>
      </c>
      <c r="S62" s="43">
        <v>0</v>
      </c>
      <c r="T62" s="43">
        <v>0</v>
      </c>
      <c r="U62" s="43">
        <v>12.8935</v>
      </c>
    </row>
  </sheetData>
  <pageMargins left="0.75" right="0.75" top="1" bottom="1" header="0.5" footer="0.5"/>
  <pageSetup scale="35" orientation="portrait" horizontalDpi="300" verticalDpi="300" r:id="rId1"/>
  <headerFooter alignWithMargins="0"/>
  <colBreaks count="1" manualBreakCount="1">
    <brk id="21" max="6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3"/>
  <sheetViews>
    <sheetView workbookViewId="0">
      <selection activeCell="D14" sqref="D14"/>
    </sheetView>
  </sheetViews>
  <sheetFormatPr defaultRowHeight="12.75" x14ac:dyDescent="0.2"/>
  <cols>
    <col min="1" max="1" width="1" style="53" customWidth="1"/>
    <col min="2" max="2" width="13.85546875" style="53" customWidth="1"/>
    <col min="3" max="3" width="21.42578125" style="53" bestFit="1" customWidth="1"/>
    <col min="4" max="4" width="16.7109375" style="53" bestFit="1" customWidth="1"/>
    <col min="5" max="5" width="10.28515625" style="53" bestFit="1" customWidth="1"/>
    <col min="6" max="6" width="4.7109375" style="53" customWidth="1"/>
    <col min="7" max="7" width="41.5703125" style="53" bestFit="1" customWidth="1"/>
    <col min="8" max="16384" width="9.140625" style="53"/>
  </cols>
  <sheetData>
    <row r="1" spans="2:7" s="46" customFormat="1" ht="15" x14ac:dyDescent="0.25">
      <c r="B1" s="45" t="s">
        <v>103</v>
      </c>
    </row>
    <row r="2" spans="2:7" s="46" customFormat="1" ht="15" x14ac:dyDescent="0.25">
      <c r="B2" s="45" t="s">
        <v>104</v>
      </c>
    </row>
    <row r="3" spans="2:7" s="46" customFormat="1" ht="8.25" x14ac:dyDescent="0.25"/>
    <row r="4" spans="2:7" s="46" customFormat="1" ht="12" x14ac:dyDescent="0.25">
      <c r="B4" s="47" t="s">
        <v>105</v>
      </c>
      <c r="C4" s="47" t="s">
        <v>106</v>
      </c>
      <c r="D4" s="47" t="s">
        <v>107</v>
      </c>
      <c r="E4" s="48" t="s">
        <v>108</v>
      </c>
    </row>
    <row r="5" spans="2:7" s="46" customFormat="1" x14ac:dyDescent="0.25">
      <c r="B5" s="49">
        <v>41928</v>
      </c>
      <c r="C5" s="50" t="s">
        <v>109</v>
      </c>
      <c r="D5" s="50" t="s">
        <v>110</v>
      </c>
      <c r="E5" s="51">
        <v>1.2</v>
      </c>
      <c r="G5" s="52"/>
    </row>
    <row r="6" spans="2:7" s="46" customFormat="1" x14ac:dyDescent="0.25">
      <c r="B6" s="49">
        <v>41941</v>
      </c>
      <c r="C6" s="50" t="s">
        <v>111</v>
      </c>
      <c r="D6" s="50" t="s">
        <v>112</v>
      </c>
      <c r="E6" s="51">
        <v>275</v>
      </c>
      <c r="G6" s="52"/>
    </row>
    <row r="7" spans="2:7" x14ac:dyDescent="0.2">
      <c r="B7" s="49">
        <v>41967</v>
      </c>
      <c r="C7" s="50" t="s">
        <v>113</v>
      </c>
      <c r="D7" s="50" t="s">
        <v>114</v>
      </c>
      <c r="E7" s="51">
        <v>210</v>
      </c>
    </row>
    <row r="8" spans="2:7" x14ac:dyDescent="0.2">
      <c r="B8" s="49">
        <v>41967</v>
      </c>
      <c r="C8" s="50" t="s">
        <v>115</v>
      </c>
      <c r="D8" s="50" t="s">
        <v>116</v>
      </c>
      <c r="E8" s="51">
        <v>880</v>
      </c>
    </row>
    <row r="9" spans="2:7" x14ac:dyDescent="0.2">
      <c r="B9" s="49">
        <v>41971</v>
      </c>
      <c r="C9" s="50" t="s">
        <v>117</v>
      </c>
      <c r="D9" s="50" t="s">
        <v>118</v>
      </c>
      <c r="E9" s="51">
        <v>300</v>
      </c>
    </row>
    <row r="10" spans="2:7" x14ac:dyDescent="0.2">
      <c r="B10" s="49">
        <v>41982</v>
      </c>
      <c r="C10" s="50" t="s">
        <v>111</v>
      </c>
      <c r="D10" s="50" t="s">
        <v>119</v>
      </c>
      <c r="E10" s="51">
        <v>1400</v>
      </c>
    </row>
    <row r="11" spans="2:7" x14ac:dyDescent="0.2">
      <c r="B11" s="49">
        <v>41983</v>
      </c>
      <c r="C11" s="50" t="s">
        <v>120</v>
      </c>
      <c r="D11" s="50" t="s">
        <v>121</v>
      </c>
      <c r="E11" s="51">
        <v>750</v>
      </c>
    </row>
    <row r="12" spans="2:7" x14ac:dyDescent="0.2">
      <c r="B12" s="49">
        <v>41985</v>
      </c>
      <c r="C12" s="50" t="s">
        <v>122</v>
      </c>
      <c r="D12" s="50" t="s">
        <v>123</v>
      </c>
      <c r="E12" s="51">
        <v>78.2</v>
      </c>
    </row>
    <row r="13" spans="2:7" x14ac:dyDescent="0.2">
      <c r="B13" s="54"/>
      <c r="C13" s="54"/>
      <c r="D13" s="54"/>
      <c r="E13" s="55">
        <f>SUM(E5:E12)</f>
        <v>3894.3999999999996</v>
      </c>
    </row>
  </sheetData>
  <pageMargins left="0.25" right="0.25" top="0.75" bottom="0.75" header="0.3" footer="0.3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Pay</vt:lpstr>
      <vt:lpstr>Summary</vt:lpstr>
      <vt:lpstr>Physical OCT-2014 - DEC-2014</vt:lpstr>
      <vt:lpstr>Recharges</vt:lpstr>
      <vt:lpstr>Pay!Print_Area</vt:lpstr>
      <vt:lpstr>'Physical OCT-2014 - DEC-2014'!Print_Area</vt:lpstr>
      <vt:lpstr>Summary!Print_Area</vt:lpstr>
    </vt:vector>
  </TitlesOfParts>
  <Company>Warner Music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Lam</dc:creator>
  <cp:lastModifiedBy>Susan Lam</cp:lastModifiedBy>
  <dcterms:created xsi:type="dcterms:W3CDTF">2015-01-07T05:11:04Z</dcterms:created>
  <dcterms:modified xsi:type="dcterms:W3CDTF">2015-01-07T05:12:38Z</dcterms:modified>
</cp:coreProperties>
</file>